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Carole\Documents\Swimming\Kent Junior League\Team &amp; Recording Sheets\"/>
    </mc:Choice>
  </mc:AlternateContent>
  <xr:revisionPtr revIDLastSave="0" documentId="13_ncr:1_{59C15D32-D60F-4508-8205-3B9355203312}" xr6:coauthVersionLast="47" xr6:coauthVersionMax="47" xr10:uidLastSave="{00000000-0000-0000-0000-000000000000}"/>
  <bookViews>
    <workbookView xWindow="-120" yWindow="-120" windowWidth="29040" windowHeight="15840" xr2:uid="{00000000-000D-0000-FFFF-FFFF00000000}"/>
  </bookViews>
  <sheets>
    <sheet name="Team Sheet" sheetId="1" r:id="rId1"/>
    <sheet name="Rankings Validation" sheetId="4" r:id="rId2"/>
    <sheet name="Clubs and codes" sheetId="3" state="hidden" r:id="rId3"/>
  </sheets>
  <definedNames>
    <definedName name="_xlnm._FilterDatabase" localSheetId="0" hidden="1">'Team Sheet'!$E$4:$E$109</definedName>
    <definedName name="KJL_clubs">'Clubs and codes'!$A$2:$E$22</definedName>
    <definedName name="KJL_clubs_index">'Clubs and codes'!$A$2:$A$22</definedName>
    <definedName name="_xlnm.Print_Area" localSheetId="0">'Team Sheet'!$Y$1:$AH$109</definedName>
    <definedName name="_xlnm.Print_Titles" localSheetId="0">'Team Sheet'!$1:$3</definedName>
  </definedNames>
  <calcPr calcId="191029"/>
</workbook>
</file>

<file path=xl/calcChain.xml><?xml version="1.0" encoding="utf-8"?>
<calcChain xmlns="http://schemas.openxmlformats.org/spreadsheetml/2006/main">
  <c r="V4" i="1" l="1"/>
  <c r="V5" i="1"/>
  <c r="V6" i="1"/>
  <c r="V7"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S109" i="1"/>
  <c r="R109" i="1"/>
  <c r="P109" i="1"/>
  <c r="O109" i="1"/>
  <c r="N109" i="1"/>
  <c r="S108" i="1"/>
  <c r="R108" i="1"/>
  <c r="P108" i="1"/>
  <c r="O108" i="1"/>
  <c r="N108" i="1"/>
  <c r="S107" i="1"/>
  <c r="R107" i="1"/>
  <c r="P107" i="1"/>
  <c r="O107" i="1"/>
  <c r="N107" i="1"/>
  <c r="S106" i="1"/>
  <c r="R106" i="1"/>
  <c r="P106" i="1"/>
  <c r="O106" i="1"/>
  <c r="N106" i="1"/>
  <c r="S105" i="1"/>
  <c r="R105" i="1"/>
  <c r="P105" i="1"/>
  <c r="O105" i="1"/>
  <c r="N105" i="1"/>
  <c r="S104" i="1"/>
  <c r="R104" i="1"/>
  <c r="P104" i="1"/>
  <c r="O104" i="1"/>
  <c r="N104" i="1"/>
  <c r="S103" i="1"/>
  <c r="R103" i="1"/>
  <c r="P103" i="1"/>
  <c r="O103" i="1"/>
  <c r="N103" i="1"/>
  <c r="S102" i="1"/>
  <c r="R102" i="1"/>
  <c r="P102" i="1"/>
  <c r="O102" i="1"/>
  <c r="N102" i="1"/>
  <c r="S101" i="1"/>
  <c r="R101" i="1"/>
  <c r="P101" i="1"/>
  <c r="O101" i="1"/>
  <c r="N101" i="1"/>
  <c r="S100" i="1"/>
  <c r="R100" i="1"/>
  <c r="P100" i="1"/>
  <c r="O100" i="1"/>
  <c r="N100" i="1"/>
  <c r="S99" i="1"/>
  <c r="R99" i="1"/>
  <c r="P99" i="1"/>
  <c r="O99" i="1"/>
  <c r="N99" i="1"/>
  <c r="S98" i="1"/>
  <c r="R98" i="1"/>
  <c r="P98" i="1"/>
  <c r="O98" i="1"/>
  <c r="N98" i="1"/>
  <c r="S97" i="1"/>
  <c r="R97" i="1"/>
  <c r="P97" i="1"/>
  <c r="O97" i="1"/>
  <c r="N97" i="1"/>
  <c r="S96" i="1"/>
  <c r="R96" i="1"/>
  <c r="P96" i="1"/>
  <c r="O96" i="1"/>
  <c r="N96" i="1"/>
  <c r="S95" i="1"/>
  <c r="R95" i="1"/>
  <c r="P95" i="1"/>
  <c r="O95" i="1"/>
  <c r="N95" i="1"/>
  <c r="S94" i="1"/>
  <c r="R94" i="1"/>
  <c r="P94" i="1"/>
  <c r="O94" i="1"/>
  <c r="N94" i="1"/>
  <c r="S93" i="1"/>
  <c r="R93" i="1"/>
  <c r="P93" i="1"/>
  <c r="O93" i="1"/>
  <c r="N93" i="1"/>
  <c r="S92" i="1"/>
  <c r="R92" i="1"/>
  <c r="P92" i="1"/>
  <c r="O92" i="1"/>
  <c r="N92" i="1"/>
  <c r="S91" i="1"/>
  <c r="R91" i="1"/>
  <c r="P91" i="1"/>
  <c r="O91" i="1"/>
  <c r="N91" i="1"/>
  <c r="S90" i="1"/>
  <c r="R90" i="1"/>
  <c r="P90" i="1"/>
  <c r="O90" i="1"/>
  <c r="N90" i="1"/>
  <c r="S89" i="1"/>
  <c r="R89" i="1"/>
  <c r="P89" i="1"/>
  <c r="O89" i="1"/>
  <c r="N89" i="1"/>
  <c r="S88" i="1"/>
  <c r="R88" i="1"/>
  <c r="P88" i="1"/>
  <c r="O88" i="1"/>
  <c r="N88" i="1"/>
  <c r="S87" i="1"/>
  <c r="R87" i="1"/>
  <c r="P87" i="1"/>
  <c r="O87" i="1"/>
  <c r="N87" i="1"/>
  <c r="S86" i="1"/>
  <c r="R86" i="1"/>
  <c r="P86" i="1"/>
  <c r="O86" i="1"/>
  <c r="N86" i="1"/>
  <c r="S85" i="1"/>
  <c r="R85" i="1"/>
  <c r="P85" i="1"/>
  <c r="O85" i="1"/>
  <c r="N85" i="1"/>
  <c r="S84" i="1"/>
  <c r="R84" i="1"/>
  <c r="P84" i="1"/>
  <c r="O84" i="1"/>
  <c r="N84" i="1"/>
  <c r="S83" i="1"/>
  <c r="R83" i="1"/>
  <c r="P83" i="1"/>
  <c r="O83" i="1"/>
  <c r="N83" i="1"/>
  <c r="S82" i="1"/>
  <c r="R82" i="1"/>
  <c r="P82" i="1"/>
  <c r="O82" i="1"/>
  <c r="N82" i="1"/>
  <c r="S81" i="1"/>
  <c r="R81" i="1"/>
  <c r="P81" i="1"/>
  <c r="O81" i="1"/>
  <c r="N81" i="1"/>
  <c r="S80" i="1"/>
  <c r="R80" i="1"/>
  <c r="P80" i="1"/>
  <c r="O80" i="1"/>
  <c r="N80" i="1"/>
  <c r="S79" i="1"/>
  <c r="R79" i="1"/>
  <c r="P79" i="1"/>
  <c r="O79" i="1"/>
  <c r="N79" i="1"/>
  <c r="S78" i="1"/>
  <c r="R78" i="1"/>
  <c r="P78" i="1"/>
  <c r="O78" i="1"/>
  <c r="N78" i="1"/>
  <c r="S77" i="1"/>
  <c r="R77" i="1"/>
  <c r="P77" i="1"/>
  <c r="O77" i="1"/>
  <c r="N77" i="1"/>
  <c r="S76" i="1"/>
  <c r="R76" i="1"/>
  <c r="P76" i="1"/>
  <c r="O76" i="1"/>
  <c r="N76" i="1"/>
  <c r="S75" i="1"/>
  <c r="R75" i="1"/>
  <c r="P75" i="1"/>
  <c r="O75" i="1"/>
  <c r="N75" i="1"/>
  <c r="S74" i="1"/>
  <c r="R74" i="1"/>
  <c r="P74" i="1"/>
  <c r="O74" i="1"/>
  <c r="N74" i="1"/>
  <c r="S73" i="1"/>
  <c r="R73" i="1"/>
  <c r="P73" i="1"/>
  <c r="O73" i="1"/>
  <c r="N73" i="1"/>
  <c r="S72" i="1"/>
  <c r="R72" i="1"/>
  <c r="P72" i="1"/>
  <c r="O72" i="1"/>
  <c r="N72" i="1"/>
  <c r="S71" i="1"/>
  <c r="R71" i="1"/>
  <c r="P71" i="1"/>
  <c r="O71" i="1"/>
  <c r="N71" i="1"/>
  <c r="S70" i="1"/>
  <c r="R70" i="1"/>
  <c r="P70" i="1"/>
  <c r="O70" i="1"/>
  <c r="N70" i="1"/>
  <c r="S69" i="1"/>
  <c r="R69" i="1"/>
  <c r="P69" i="1"/>
  <c r="O69" i="1"/>
  <c r="N69" i="1"/>
  <c r="S68" i="1"/>
  <c r="R68" i="1"/>
  <c r="P68" i="1"/>
  <c r="O68" i="1"/>
  <c r="N68" i="1"/>
  <c r="S67" i="1"/>
  <c r="R67" i="1"/>
  <c r="P67" i="1"/>
  <c r="O67" i="1"/>
  <c r="N67" i="1"/>
  <c r="S66" i="1"/>
  <c r="R66" i="1"/>
  <c r="P66" i="1"/>
  <c r="O66" i="1"/>
  <c r="N66" i="1"/>
  <c r="S65" i="1"/>
  <c r="R65" i="1"/>
  <c r="P65" i="1"/>
  <c r="O65" i="1"/>
  <c r="N65" i="1"/>
  <c r="S64" i="1"/>
  <c r="R64" i="1"/>
  <c r="P64" i="1"/>
  <c r="O64" i="1"/>
  <c r="N64" i="1"/>
  <c r="S63" i="1"/>
  <c r="R63" i="1"/>
  <c r="P63" i="1"/>
  <c r="O63" i="1"/>
  <c r="N63" i="1"/>
  <c r="S62" i="1"/>
  <c r="R62" i="1"/>
  <c r="P62" i="1"/>
  <c r="O62" i="1"/>
  <c r="N62" i="1"/>
  <c r="S61" i="1"/>
  <c r="R61" i="1"/>
  <c r="P61" i="1"/>
  <c r="O61" i="1"/>
  <c r="N61" i="1"/>
  <c r="S60" i="1"/>
  <c r="R60" i="1"/>
  <c r="P60" i="1"/>
  <c r="O60" i="1"/>
  <c r="N60" i="1"/>
  <c r="S59" i="1"/>
  <c r="R59" i="1"/>
  <c r="P59" i="1"/>
  <c r="O59" i="1"/>
  <c r="N59" i="1"/>
  <c r="S58" i="1"/>
  <c r="R58" i="1"/>
  <c r="P58" i="1"/>
  <c r="O58" i="1"/>
  <c r="N58" i="1"/>
  <c r="S57" i="1"/>
  <c r="R57" i="1"/>
  <c r="P57" i="1"/>
  <c r="O57" i="1"/>
  <c r="N57" i="1"/>
  <c r="S56" i="1"/>
  <c r="R56" i="1"/>
  <c r="P56" i="1"/>
  <c r="O56" i="1"/>
  <c r="N56" i="1"/>
  <c r="S55" i="1"/>
  <c r="R55" i="1"/>
  <c r="P55" i="1"/>
  <c r="O55" i="1"/>
  <c r="N55" i="1"/>
  <c r="S54" i="1"/>
  <c r="R54" i="1"/>
  <c r="P54" i="1"/>
  <c r="O54" i="1"/>
  <c r="N54" i="1"/>
  <c r="S53" i="1"/>
  <c r="R53" i="1"/>
  <c r="P53" i="1"/>
  <c r="O53" i="1"/>
  <c r="N53" i="1"/>
  <c r="S52" i="1"/>
  <c r="R52" i="1"/>
  <c r="P52" i="1"/>
  <c r="O52" i="1"/>
  <c r="N52" i="1"/>
  <c r="S51" i="1"/>
  <c r="R51" i="1"/>
  <c r="P51" i="1"/>
  <c r="O51" i="1"/>
  <c r="N51" i="1"/>
  <c r="S50" i="1"/>
  <c r="R50" i="1"/>
  <c r="P50" i="1"/>
  <c r="O50" i="1"/>
  <c r="N50" i="1"/>
  <c r="S49" i="1"/>
  <c r="R49" i="1"/>
  <c r="P49" i="1"/>
  <c r="O49" i="1"/>
  <c r="N49" i="1"/>
  <c r="S48" i="1"/>
  <c r="R48" i="1"/>
  <c r="P48" i="1"/>
  <c r="O48" i="1"/>
  <c r="N48" i="1"/>
  <c r="S47" i="1"/>
  <c r="R47" i="1"/>
  <c r="P47" i="1"/>
  <c r="O47" i="1"/>
  <c r="N47" i="1"/>
  <c r="S46" i="1"/>
  <c r="R46" i="1"/>
  <c r="P46" i="1"/>
  <c r="O46" i="1"/>
  <c r="N46" i="1"/>
  <c r="S45" i="1"/>
  <c r="R45" i="1"/>
  <c r="P45" i="1"/>
  <c r="O45" i="1"/>
  <c r="N45" i="1"/>
  <c r="S44" i="1"/>
  <c r="R44" i="1"/>
  <c r="P44" i="1"/>
  <c r="O44" i="1"/>
  <c r="N44" i="1"/>
  <c r="S43" i="1"/>
  <c r="R43" i="1"/>
  <c r="P43" i="1"/>
  <c r="O43" i="1"/>
  <c r="N43" i="1"/>
  <c r="S42" i="1"/>
  <c r="R42" i="1"/>
  <c r="P42" i="1"/>
  <c r="O42" i="1"/>
  <c r="N42" i="1"/>
  <c r="S41" i="1"/>
  <c r="R41" i="1"/>
  <c r="P41" i="1"/>
  <c r="O41" i="1"/>
  <c r="N41" i="1"/>
  <c r="S40" i="1"/>
  <c r="R40" i="1"/>
  <c r="P40" i="1"/>
  <c r="O40" i="1"/>
  <c r="N40" i="1"/>
  <c r="S39" i="1"/>
  <c r="R39" i="1"/>
  <c r="P39" i="1"/>
  <c r="O39" i="1"/>
  <c r="N39" i="1"/>
  <c r="S38" i="1"/>
  <c r="R38" i="1"/>
  <c r="P38" i="1"/>
  <c r="O38" i="1"/>
  <c r="N38" i="1"/>
  <c r="S37" i="1"/>
  <c r="R37" i="1"/>
  <c r="P37" i="1"/>
  <c r="O37" i="1"/>
  <c r="N37" i="1"/>
  <c r="S36" i="1"/>
  <c r="R36" i="1"/>
  <c r="P36" i="1"/>
  <c r="O36" i="1"/>
  <c r="N36" i="1"/>
  <c r="S35" i="1"/>
  <c r="R35" i="1"/>
  <c r="P35" i="1"/>
  <c r="O35" i="1"/>
  <c r="N35" i="1"/>
  <c r="S34" i="1"/>
  <c r="R34" i="1"/>
  <c r="P34" i="1"/>
  <c r="O34" i="1"/>
  <c r="N34" i="1"/>
  <c r="S33" i="1"/>
  <c r="R33" i="1"/>
  <c r="P33" i="1"/>
  <c r="O33" i="1"/>
  <c r="N33" i="1"/>
  <c r="S32" i="1"/>
  <c r="R32" i="1"/>
  <c r="P32" i="1"/>
  <c r="O32" i="1"/>
  <c r="N32" i="1"/>
  <c r="S31" i="1"/>
  <c r="R31" i="1"/>
  <c r="P31" i="1"/>
  <c r="O31" i="1"/>
  <c r="N31" i="1"/>
  <c r="S30" i="1"/>
  <c r="R30" i="1"/>
  <c r="P30" i="1"/>
  <c r="O30" i="1"/>
  <c r="N30" i="1"/>
  <c r="S29" i="1"/>
  <c r="R29" i="1"/>
  <c r="P29" i="1"/>
  <c r="O29" i="1"/>
  <c r="N29" i="1"/>
  <c r="S28" i="1"/>
  <c r="R28" i="1"/>
  <c r="P28" i="1"/>
  <c r="O28" i="1"/>
  <c r="N28" i="1"/>
  <c r="S27" i="1"/>
  <c r="R27" i="1"/>
  <c r="P27" i="1"/>
  <c r="O27" i="1"/>
  <c r="N27" i="1"/>
  <c r="S26" i="1"/>
  <c r="R26" i="1"/>
  <c r="P26" i="1"/>
  <c r="O26" i="1"/>
  <c r="N26" i="1"/>
  <c r="S25" i="1"/>
  <c r="R25" i="1"/>
  <c r="P25" i="1"/>
  <c r="O25" i="1"/>
  <c r="N25" i="1"/>
  <c r="S24" i="1"/>
  <c r="R24" i="1"/>
  <c r="P24" i="1"/>
  <c r="O24" i="1"/>
  <c r="N24" i="1"/>
  <c r="S23" i="1"/>
  <c r="R23" i="1"/>
  <c r="P23" i="1"/>
  <c r="O23" i="1"/>
  <c r="N23" i="1"/>
  <c r="S22" i="1"/>
  <c r="R22" i="1"/>
  <c r="P22" i="1"/>
  <c r="O22" i="1"/>
  <c r="N22" i="1"/>
  <c r="S21" i="1"/>
  <c r="R21" i="1"/>
  <c r="P21" i="1"/>
  <c r="O21" i="1"/>
  <c r="N21" i="1"/>
  <c r="S20" i="1"/>
  <c r="R20" i="1"/>
  <c r="P20" i="1"/>
  <c r="O20" i="1"/>
  <c r="N20" i="1"/>
  <c r="S19" i="1"/>
  <c r="R19" i="1"/>
  <c r="P19" i="1"/>
  <c r="O19" i="1"/>
  <c r="N19" i="1"/>
  <c r="S18" i="1"/>
  <c r="R18" i="1"/>
  <c r="P18" i="1"/>
  <c r="O18" i="1"/>
  <c r="N18" i="1"/>
  <c r="S17" i="1"/>
  <c r="R17" i="1"/>
  <c r="P17" i="1"/>
  <c r="O17" i="1"/>
  <c r="N17" i="1"/>
  <c r="S16" i="1"/>
  <c r="R16" i="1"/>
  <c r="P16" i="1"/>
  <c r="O16" i="1"/>
  <c r="N16" i="1"/>
  <c r="S15" i="1"/>
  <c r="R15" i="1"/>
  <c r="P15" i="1"/>
  <c r="O15" i="1"/>
  <c r="N15" i="1"/>
  <c r="S14" i="1"/>
  <c r="R14" i="1"/>
  <c r="P14" i="1"/>
  <c r="O14" i="1"/>
  <c r="N14" i="1"/>
  <c r="S13" i="1"/>
  <c r="R13" i="1"/>
  <c r="P13" i="1"/>
  <c r="O13" i="1"/>
  <c r="N13" i="1"/>
  <c r="S12" i="1"/>
  <c r="R12" i="1"/>
  <c r="P12" i="1"/>
  <c r="O12" i="1"/>
  <c r="N12" i="1"/>
  <c r="S11" i="1"/>
  <c r="R11" i="1"/>
  <c r="P11" i="1"/>
  <c r="O11" i="1"/>
  <c r="N11" i="1"/>
  <c r="S10" i="1"/>
  <c r="R10" i="1"/>
  <c r="P10" i="1"/>
  <c r="O10" i="1"/>
  <c r="N10" i="1"/>
  <c r="S9" i="1"/>
  <c r="R9" i="1"/>
  <c r="P9" i="1"/>
  <c r="O9" i="1"/>
  <c r="N9" i="1"/>
  <c r="S8" i="1"/>
  <c r="R8" i="1"/>
  <c r="P8" i="1"/>
  <c r="O8" i="1"/>
  <c r="N8" i="1"/>
  <c r="S7" i="1"/>
  <c r="R7" i="1"/>
  <c r="P7" i="1"/>
  <c r="O7" i="1"/>
  <c r="N7" i="1"/>
  <c r="S6" i="1"/>
  <c r="R6" i="1"/>
  <c r="P6" i="1"/>
  <c r="O6" i="1"/>
  <c r="N6" i="1"/>
  <c r="S5" i="1"/>
  <c r="R5" i="1"/>
  <c r="P5" i="1"/>
  <c r="O5" i="1"/>
  <c r="N5" i="1"/>
  <c r="N4" i="1" l="1"/>
  <c r="O4" i="1"/>
  <c r="P4" i="1"/>
  <c r="R4" i="1"/>
  <c r="S4" i="1"/>
  <c r="I40" i="1" l="1"/>
  <c r="J40" i="1" s="1"/>
  <c r="I38" i="1"/>
  <c r="J38" i="1" s="1"/>
  <c r="I106" i="1" l="1"/>
  <c r="J106" i="1" s="1"/>
  <c r="I105" i="1"/>
  <c r="J105" i="1" s="1"/>
  <c r="I109" i="1"/>
  <c r="J109" i="1" s="1"/>
  <c r="I108" i="1"/>
  <c r="J108" i="1" s="1"/>
  <c r="I107" i="1"/>
  <c r="J107" i="1" s="1"/>
  <c r="I104" i="1"/>
  <c r="J104" i="1" s="1"/>
  <c r="I103" i="1"/>
  <c r="J103" i="1" s="1"/>
  <c r="I102" i="1"/>
  <c r="J102" i="1" s="1"/>
  <c r="I101" i="1"/>
  <c r="J101" i="1" s="1"/>
  <c r="I100" i="1"/>
  <c r="J100" i="1" s="1"/>
  <c r="I99" i="1"/>
  <c r="J99" i="1" s="1"/>
  <c r="I98" i="1"/>
  <c r="J98" i="1" s="1"/>
  <c r="I97" i="1"/>
  <c r="AD97" i="1" s="1"/>
  <c r="I96" i="1"/>
  <c r="J96" i="1" s="1"/>
  <c r="I95" i="1"/>
  <c r="J95" i="1" s="1"/>
  <c r="I94" i="1"/>
  <c r="AD94" i="1" s="1"/>
  <c r="I93" i="1"/>
  <c r="J93" i="1" s="1"/>
  <c r="I92" i="1"/>
  <c r="J92" i="1" s="1"/>
  <c r="I91" i="1"/>
  <c r="AD91" i="1" s="1"/>
  <c r="I90" i="1"/>
  <c r="J90" i="1" s="1"/>
  <c r="I89" i="1"/>
  <c r="J89" i="1" s="1"/>
  <c r="I88" i="1"/>
  <c r="AD88" i="1" s="1"/>
  <c r="I87" i="1"/>
  <c r="J87" i="1" s="1"/>
  <c r="I86" i="1"/>
  <c r="J86" i="1" s="1"/>
  <c r="I85" i="1"/>
  <c r="AD85" i="1" s="1"/>
  <c r="I84" i="1"/>
  <c r="J84" i="1" s="1"/>
  <c r="I83" i="1"/>
  <c r="J83" i="1" s="1"/>
  <c r="I82" i="1"/>
  <c r="AD82" i="1" s="1"/>
  <c r="I81" i="1"/>
  <c r="J81" i="1" s="1"/>
  <c r="I80" i="1"/>
  <c r="J80" i="1" s="1"/>
  <c r="I79" i="1"/>
  <c r="J79" i="1" s="1"/>
  <c r="I78" i="1"/>
  <c r="J78" i="1" s="1"/>
  <c r="I77" i="1"/>
  <c r="J77" i="1" s="1"/>
  <c r="I76" i="1"/>
  <c r="AD76" i="1" s="1"/>
  <c r="I75" i="1"/>
  <c r="J75" i="1" s="1"/>
  <c r="I74" i="1"/>
  <c r="J74" i="1" s="1"/>
  <c r="I73" i="1"/>
  <c r="AD73" i="1" s="1"/>
  <c r="I72" i="1"/>
  <c r="J72" i="1" s="1"/>
  <c r="I71" i="1"/>
  <c r="J71" i="1" s="1"/>
  <c r="I70" i="1"/>
  <c r="AD70" i="1" s="1"/>
  <c r="I69" i="1"/>
  <c r="J69" i="1" s="1"/>
  <c r="I68" i="1"/>
  <c r="J68" i="1" s="1"/>
  <c r="I67" i="1"/>
  <c r="J67" i="1" s="1"/>
  <c r="I66" i="1"/>
  <c r="J66" i="1" s="1"/>
  <c r="I65" i="1"/>
  <c r="J65" i="1" s="1"/>
  <c r="I64" i="1"/>
  <c r="J64" i="1" s="1"/>
  <c r="I63" i="1"/>
  <c r="J63" i="1" s="1"/>
  <c r="I62" i="1"/>
  <c r="J62" i="1" s="1"/>
  <c r="I61" i="1"/>
  <c r="J61" i="1" s="1"/>
  <c r="I60" i="1"/>
  <c r="J60" i="1" s="1"/>
  <c r="I59" i="1"/>
  <c r="J59" i="1" s="1"/>
  <c r="I58" i="1"/>
  <c r="J58" i="1" s="1"/>
  <c r="I57" i="1"/>
  <c r="J57" i="1" s="1"/>
  <c r="I56" i="1"/>
  <c r="J56" i="1" s="1"/>
  <c r="I55" i="1"/>
  <c r="J55" i="1" s="1"/>
  <c r="I54" i="1"/>
  <c r="J54" i="1" s="1"/>
  <c r="I53" i="1"/>
  <c r="J53" i="1" s="1"/>
  <c r="I52" i="1"/>
  <c r="J52" i="1" s="1"/>
  <c r="I51" i="1"/>
  <c r="J51" i="1" s="1"/>
  <c r="I50" i="1"/>
  <c r="J50" i="1" s="1"/>
  <c r="I49" i="1"/>
  <c r="J49" i="1" s="1"/>
  <c r="I48" i="1"/>
  <c r="J48" i="1" s="1"/>
  <c r="I47" i="1"/>
  <c r="J47" i="1" s="1"/>
  <c r="I46" i="1"/>
  <c r="J46" i="1" s="1"/>
  <c r="I45" i="1"/>
  <c r="J45" i="1" s="1"/>
  <c r="I44" i="1"/>
  <c r="J44" i="1" s="1"/>
  <c r="I43" i="1"/>
  <c r="J43" i="1" s="1"/>
  <c r="I42" i="1"/>
  <c r="J42" i="1" s="1"/>
  <c r="I41" i="1"/>
  <c r="J41" i="1" s="1"/>
  <c r="I39" i="1"/>
  <c r="J39" i="1" s="1"/>
  <c r="I37" i="1"/>
  <c r="J37" i="1" s="1"/>
  <c r="I36" i="1"/>
  <c r="J36" i="1" s="1"/>
  <c r="I35" i="1"/>
  <c r="J35" i="1" s="1"/>
  <c r="I34" i="1"/>
  <c r="J34" i="1" s="1"/>
  <c r="I33" i="1"/>
  <c r="AD33" i="1" s="1"/>
  <c r="I32" i="1"/>
  <c r="J32" i="1" s="1"/>
  <c r="I31" i="1"/>
  <c r="J31" i="1" s="1"/>
  <c r="I30" i="1"/>
  <c r="J30" i="1" s="1"/>
  <c r="I29" i="1"/>
  <c r="J29" i="1" s="1"/>
  <c r="I28" i="1"/>
  <c r="J28" i="1" s="1"/>
  <c r="I27" i="1"/>
  <c r="J27" i="1" s="1"/>
  <c r="I26" i="1"/>
  <c r="J26" i="1" s="1"/>
  <c r="I25" i="1"/>
  <c r="J25" i="1" s="1"/>
  <c r="I24" i="1"/>
  <c r="J24" i="1" s="1"/>
  <c r="I23" i="1"/>
  <c r="J23" i="1" s="1"/>
  <c r="I22" i="1"/>
  <c r="J22" i="1" s="1"/>
  <c r="I21" i="1"/>
  <c r="J21" i="1" s="1"/>
  <c r="I20" i="1"/>
  <c r="J20" i="1" s="1"/>
  <c r="I19" i="1"/>
  <c r="J19" i="1" s="1"/>
  <c r="I18" i="1"/>
  <c r="J18" i="1" s="1"/>
  <c r="I17" i="1"/>
  <c r="J17" i="1" s="1"/>
  <c r="I16" i="1"/>
  <c r="J16" i="1" s="1"/>
  <c r="I15" i="1"/>
  <c r="AD15" i="1" s="1"/>
  <c r="I14" i="1"/>
  <c r="AD14" i="1" s="1"/>
  <c r="I13" i="1"/>
  <c r="J13" i="1" s="1"/>
  <c r="I12" i="1"/>
  <c r="J12" i="1" s="1"/>
  <c r="I11" i="1"/>
  <c r="J11" i="1" s="1"/>
  <c r="I10" i="1"/>
  <c r="J10" i="1" s="1"/>
  <c r="I9" i="1"/>
  <c r="AD9" i="1" s="1"/>
  <c r="I8" i="1"/>
  <c r="J8" i="1" s="1"/>
  <c r="I7" i="1"/>
  <c r="J7" i="1" s="1"/>
  <c r="I6" i="1"/>
  <c r="AD6" i="1" s="1"/>
  <c r="I5" i="1"/>
  <c r="J5" i="1" s="1"/>
  <c r="I4" i="1"/>
  <c r="Z109" i="1"/>
  <c r="Z108" i="1"/>
  <c r="Z107" i="1"/>
  <c r="Z106" i="1"/>
  <c r="Z105" i="1"/>
  <c r="Z104" i="1"/>
  <c r="Z103" i="1"/>
  <c r="Z102" i="1"/>
  <c r="Z101" i="1"/>
  <c r="Z100" i="1"/>
  <c r="Z99" i="1"/>
  <c r="Z98" i="1"/>
  <c r="Z97" i="1"/>
  <c r="Z96" i="1"/>
  <c r="Z95" i="1"/>
  <c r="Z94" i="1"/>
  <c r="Z93" i="1"/>
  <c r="Z92" i="1"/>
  <c r="Z91" i="1"/>
  <c r="Z90" i="1"/>
  <c r="Z89" i="1"/>
  <c r="Z88" i="1"/>
  <c r="Z87" i="1"/>
  <c r="Z86" i="1"/>
  <c r="Z85" i="1"/>
  <c r="Z84" i="1"/>
  <c r="Z83" i="1"/>
  <c r="Z82" i="1"/>
  <c r="Z81" i="1"/>
  <c r="Z80" i="1"/>
  <c r="Z79" i="1"/>
  <c r="Z78" i="1"/>
  <c r="Z77" i="1"/>
  <c r="Z76" i="1"/>
  <c r="Z75" i="1"/>
  <c r="Z74" i="1"/>
  <c r="Z73" i="1"/>
  <c r="Z72" i="1"/>
  <c r="Z71" i="1"/>
  <c r="Z70" i="1"/>
  <c r="Z69" i="1"/>
  <c r="Z68" i="1"/>
  <c r="Z67" i="1"/>
  <c r="Z66" i="1"/>
  <c r="Z65" i="1"/>
  <c r="Z64" i="1"/>
  <c r="Z63" i="1"/>
  <c r="Z62" i="1"/>
  <c r="Z61" i="1"/>
  <c r="Z60" i="1"/>
  <c r="Z59" i="1"/>
  <c r="Z58" i="1"/>
  <c r="Z57" i="1"/>
  <c r="Z56" i="1"/>
  <c r="Z55" i="1"/>
  <c r="Z54" i="1"/>
  <c r="Z53" i="1"/>
  <c r="Z52" i="1"/>
  <c r="Z51" i="1"/>
  <c r="Z50" i="1"/>
  <c r="Z49" i="1"/>
  <c r="Z48" i="1"/>
  <c r="Z47" i="1"/>
  <c r="Z46" i="1"/>
  <c r="Z45" i="1"/>
  <c r="Z44" i="1"/>
  <c r="Z43" i="1"/>
  <c r="Z42" i="1"/>
  <c r="Z41" i="1"/>
  <c r="Z40" i="1"/>
  <c r="Z39" i="1"/>
  <c r="Z38" i="1"/>
  <c r="Z37" i="1"/>
  <c r="Z36" i="1"/>
  <c r="Z35" i="1"/>
  <c r="Z34" i="1"/>
  <c r="Z33" i="1"/>
  <c r="Z32" i="1"/>
  <c r="Z31" i="1"/>
  <c r="Z30" i="1"/>
  <c r="Z29" i="1"/>
  <c r="Z28" i="1"/>
  <c r="Z27" i="1"/>
  <c r="Z26" i="1"/>
  <c r="Z25" i="1"/>
  <c r="Z24" i="1"/>
  <c r="Z23" i="1"/>
  <c r="Z22" i="1"/>
  <c r="Z21" i="1"/>
  <c r="Z20" i="1"/>
  <c r="Z19" i="1"/>
  <c r="Z18" i="1"/>
  <c r="Z17" i="1"/>
  <c r="Z16" i="1"/>
  <c r="Z15" i="1"/>
  <c r="Z14" i="1"/>
  <c r="Z13" i="1"/>
  <c r="Z12" i="1"/>
  <c r="Z11" i="1"/>
  <c r="Z10" i="1"/>
  <c r="Z9" i="1"/>
  <c r="Z8" i="1"/>
  <c r="Z7" i="1"/>
  <c r="Z6" i="1"/>
  <c r="Z5" i="1"/>
  <c r="Z4" i="1"/>
  <c r="AC101" i="1"/>
  <c r="AB101" i="1"/>
  <c r="AA101" i="1"/>
  <c r="Y101" i="1"/>
  <c r="AC100" i="1"/>
  <c r="AB100" i="1"/>
  <c r="AA100" i="1"/>
  <c r="Y100" i="1"/>
  <c r="AC99" i="1"/>
  <c r="AB99" i="1"/>
  <c r="AA99" i="1"/>
  <c r="Y99" i="1"/>
  <c r="AC98" i="1"/>
  <c r="AB98" i="1"/>
  <c r="AA98" i="1"/>
  <c r="Y98" i="1"/>
  <c r="AC97" i="1"/>
  <c r="AB97" i="1"/>
  <c r="AA97" i="1"/>
  <c r="Y97" i="1"/>
  <c r="AC96" i="1"/>
  <c r="AB96" i="1"/>
  <c r="AA96" i="1"/>
  <c r="Y96" i="1"/>
  <c r="AC95" i="1"/>
  <c r="AB95" i="1"/>
  <c r="AA95" i="1"/>
  <c r="Y95" i="1"/>
  <c r="AC94" i="1"/>
  <c r="AB94" i="1"/>
  <c r="AA94" i="1"/>
  <c r="Y94" i="1"/>
  <c r="AC93" i="1"/>
  <c r="AB93" i="1"/>
  <c r="AA93" i="1"/>
  <c r="Y93" i="1"/>
  <c r="AC92" i="1"/>
  <c r="AB92" i="1"/>
  <c r="AA92" i="1"/>
  <c r="Y92" i="1"/>
  <c r="AC91" i="1"/>
  <c r="AB91" i="1"/>
  <c r="AA91" i="1"/>
  <c r="Y91" i="1"/>
  <c r="AC90" i="1"/>
  <c r="AB90" i="1"/>
  <c r="AA90" i="1"/>
  <c r="Y90" i="1"/>
  <c r="AC89" i="1"/>
  <c r="AB89" i="1"/>
  <c r="AA89" i="1"/>
  <c r="Y89" i="1"/>
  <c r="AC88" i="1"/>
  <c r="AB88" i="1"/>
  <c r="AA88" i="1"/>
  <c r="Y88" i="1"/>
  <c r="AC87" i="1"/>
  <c r="AB87" i="1"/>
  <c r="AA87" i="1"/>
  <c r="Y87" i="1"/>
  <c r="AC86" i="1"/>
  <c r="AB86" i="1"/>
  <c r="AA86" i="1"/>
  <c r="Y86" i="1"/>
  <c r="AC85" i="1"/>
  <c r="AB85" i="1"/>
  <c r="AA85" i="1"/>
  <c r="Y85" i="1"/>
  <c r="AC84" i="1"/>
  <c r="AB84" i="1"/>
  <c r="AA84" i="1"/>
  <c r="Y84" i="1"/>
  <c r="AC83" i="1"/>
  <c r="AB83" i="1"/>
  <c r="AA83" i="1"/>
  <c r="Y83" i="1"/>
  <c r="AC82" i="1"/>
  <c r="AB82" i="1"/>
  <c r="AA82" i="1"/>
  <c r="Y82" i="1"/>
  <c r="AC81" i="1"/>
  <c r="AB81" i="1"/>
  <c r="AA81" i="1"/>
  <c r="Y81" i="1"/>
  <c r="AC80" i="1"/>
  <c r="AB80" i="1"/>
  <c r="AA80" i="1"/>
  <c r="Y80" i="1"/>
  <c r="AC79" i="1"/>
  <c r="AB79" i="1"/>
  <c r="AA79" i="1"/>
  <c r="Y79" i="1"/>
  <c r="AC78" i="1"/>
  <c r="AB78" i="1"/>
  <c r="AA78" i="1"/>
  <c r="Y78" i="1"/>
  <c r="AC77" i="1"/>
  <c r="AB77" i="1"/>
  <c r="AA77" i="1"/>
  <c r="Y77" i="1"/>
  <c r="AC76" i="1"/>
  <c r="AB76" i="1"/>
  <c r="AA76" i="1"/>
  <c r="Y76" i="1"/>
  <c r="AC75" i="1"/>
  <c r="AB75" i="1"/>
  <c r="AA75" i="1"/>
  <c r="Y75" i="1"/>
  <c r="AC74" i="1"/>
  <c r="AB74" i="1"/>
  <c r="AA74" i="1"/>
  <c r="Y74" i="1"/>
  <c r="AC73" i="1"/>
  <c r="AB73" i="1"/>
  <c r="AA73" i="1"/>
  <c r="Y73" i="1"/>
  <c r="AC72" i="1"/>
  <c r="AB72" i="1"/>
  <c r="AA72" i="1"/>
  <c r="Y72" i="1"/>
  <c r="AC71" i="1"/>
  <c r="AB71" i="1"/>
  <c r="AA71" i="1"/>
  <c r="Y71" i="1"/>
  <c r="AC70" i="1"/>
  <c r="AB70" i="1"/>
  <c r="AA70" i="1"/>
  <c r="Y70" i="1"/>
  <c r="AC33" i="1"/>
  <c r="AB33" i="1"/>
  <c r="AA33" i="1"/>
  <c r="Y33" i="1"/>
  <c r="AC32" i="1"/>
  <c r="AB32" i="1"/>
  <c r="AA32" i="1"/>
  <c r="Y32" i="1"/>
  <c r="AC31" i="1"/>
  <c r="AB31" i="1"/>
  <c r="AA31" i="1"/>
  <c r="Y31" i="1"/>
  <c r="AC30" i="1"/>
  <c r="AB30" i="1"/>
  <c r="AA30" i="1"/>
  <c r="Y30" i="1"/>
  <c r="AC25" i="1"/>
  <c r="AB25" i="1"/>
  <c r="AA25" i="1"/>
  <c r="Y25" i="1"/>
  <c r="AC24" i="1"/>
  <c r="AB24" i="1"/>
  <c r="AA24" i="1"/>
  <c r="Y24" i="1"/>
  <c r="AC23" i="1"/>
  <c r="AB23" i="1"/>
  <c r="AA23" i="1"/>
  <c r="Y23" i="1"/>
  <c r="AC22" i="1"/>
  <c r="AB22" i="1"/>
  <c r="AA22" i="1"/>
  <c r="Y22" i="1"/>
  <c r="AC17" i="1"/>
  <c r="AB17" i="1"/>
  <c r="AA17" i="1"/>
  <c r="Y17" i="1"/>
  <c r="AC16" i="1"/>
  <c r="AB16" i="1"/>
  <c r="AA16" i="1"/>
  <c r="Y16" i="1"/>
  <c r="AC15" i="1"/>
  <c r="AB15" i="1"/>
  <c r="AA15" i="1"/>
  <c r="Y15" i="1"/>
  <c r="AC14" i="1"/>
  <c r="AB14" i="1"/>
  <c r="AA14" i="1"/>
  <c r="Y14" i="1"/>
  <c r="AC9" i="1"/>
  <c r="AB9" i="1"/>
  <c r="AA9" i="1"/>
  <c r="Y9" i="1"/>
  <c r="AC8" i="1"/>
  <c r="AB8" i="1"/>
  <c r="AA8" i="1"/>
  <c r="Y8" i="1"/>
  <c r="AC7" i="1"/>
  <c r="AB7" i="1"/>
  <c r="AA7" i="1"/>
  <c r="Y7" i="1"/>
  <c r="AC6" i="1"/>
  <c r="AB6" i="1"/>
  <c r="AA6" i="1"/>
  <c r="Y6" i="1"/>
  <c r="A41" i="1"/>
  <c r="AD72" i="1" l="1"/>
  <c r="AD96" i="1"/>
  <c r="AD22" i="1"/>
  <c r="A42" i="1"/>
  <c r="AD77" i="1"/>
  <c r="AD95" i="1"/>
  <c r="AD17" i="1"/>
  <c r="AD8" i="1"/>
  <c r="AD31" i="1"/>
  <c r="AD7" i="1"/>
  <c r="AD16" i="1"/>
  <c r="J14" i="1"/>
  <c r="AD25" i="1"/>
  <c r="AD74" i="1"/>
  <c r="AD75" i="1"/>
  <c r="AD98" i="1"/>
  <c r="AD99" i="1"/>
  <c r="AD23" i="1"/>
  <c r="AD93" i="1"/>
  <c r="AD32" i="1"/>
  <c r="AD101" i="1"/>
  <c r="J70" i="1"/>
  <c r="J76" i="1"/>
  <c r="J82" i="1"/>
  <c r="J85" i="1"/>
  <c r="J88" i="1"/>
  <c r="J91" i="1"/>
  <c r="J97" i="1"/>
  <c r="J94" i="1"/>
  <c r="J6" i="1"/>
  <c r="J9" i="1"/>
  <c r="J15" i="1"/>
  <c r="AD71" i="1"/>
  <c r="AD79" i="1"/>
  <c r="AD80" i="1"/>
  <c r="AD81" i="1"/>
  <c r="AD83" i="1"/>
  <c r="AD84" i="1"/>
  <c r="AD86" i="1"/>
  <c r="AD87" i="1"/>
  <c r="AD89" i="1"/>
  <c r="AD90" i="1"/>
  <c r="J33" i="1"/>
  <c r="AD24" i="1"/>
  <c r="AD30" i="1"/>
  <c r="J73" i="1"/>
  <c r="AD78" i="1"/>
  <c r="AD92" i="1"/>
  <c r="AD100" i="1"/>
  <c r="AB54" i="1"/>
  <c r="AB58" i="1"/>
  <c r="AB18" i="1"/>
  <c r="AB102" i="1"/>
  <c r="AB26" i="1"/>
  <c r="AB106" i="1"/>
  <c r="AB35" i="1"/>
  <c r="AB43" i="1"/>
  <c r="AB19" i="1"/>
  <c r="AB62" i="1"/>
  <c r="AB51" i="1"/>
  <c r="AB107" i="1"/>
  <c r="AB11" i="1"/>
  <c r="AB27" i="1"/>
  <c r="AB12" i="1"/>
  <c r="AB20" i="1"/>
  <c r="AB28" i="1"/>
  <c r="AB36" i="1"/>
  <c r="AB56" i="1"/>
  <c r="AB64" i="1"/>
  <c r="AB68" i="1"/>
  <c r="AB104" i="1"/>
  <c r="AB108" i="1"/>
  <c r="AB13" i="1"/>
  <c r="AB21" i="1"/>
  <c r="AB29" i="1"/>
  <c r="AB37" i="1"/>
  <c r="AB45" i="1"/>
  <c r="AB49" i="1"/>
  <c r="AB53" i="1"/>
  <c r="AB57" i="1"/>
  <c r="AB61" i="1"/>
  <c r="AB109" i="1"/>
  <c r="AB47" i="1"/>
  <c r="AA109" i="1"/>
  <c r="AA108" i="1"/>
  <c r="AA107" i="1"/>
  <c r="AA106" i="1"/>
  <c r="AA105" i="1"/>
  <c r="AA104" i="1"/>
  <c r="AA103" i="1"/>
  <c r="AA102" i="1"/>
  <c r="AA69" i="1"/>
  <c r="AA68" i="1"/>
  <c r="AA67" i="1"/>
  <c r="AA66" i="1"/>
  <c r="AA65" i="1"/>
  <c r="AA64" i="1"/>
  <c r="AA63" i="1"/>
  <c r="AA62" i="1"/>
  <c r="AA61" i="1"/>
  <c r="AA60" i="1"/>
  <c r="AA59" i="1"/>
  <c r="AA58" i="1"/>
  <c r="AA57" i="1"/>
  <c r="AA56" i="1"/>
  <c r="AA55" i="1"/>
  <c r="AA54" i="1"/>
  <c r="AA53" i="1"/>
  <c r="AA52" i="1"/>
  <c r="AA51" i="1"/>
  <c r="AA50" i="1"/>
  <c r="AA49" i="1"/>
  <c r="AA48" i="1"/>
  <c r="AA47" i="1"/>
  <c r="AA46" i="1"/>
  <c r="AA45" i="1"/>
  <c r="AA44" i="1"/>
  <c r="AA43" i="1"/>
  <c r="AA42" i="1"/>
  <c r="AA41" i="1"/>
  <c r="AA40" i="1"/>
  <c r="AA39" i="1"/>
  <c r="AA38" i="1"/>
  <c r="AA37" i="1"/>
  <c r="AA36" i="1"/>
  <c r="AA35" i="1"/>
  <c r="AA34" i="1"/>
  <c r="AA29" i="1"/>
  <c r="AA28" i="1"/>
  <c r="AA27" i="1"/>
  <c r="AA26" i="1"/>
  <c r="AA21" i="1"/>
  <c r="AA20" i="1"/>
  <c r="AA19" i="1"/>
  <c r="AA18" i="1"/>
  <c r="AA13" i="1"/>
  <c r="AA12" i="1"/>
  <c r="AA11" i="1"/>
  <c r="AA10" i="1"/>
  <c r="AA5" i="1"/>
  <c r="AA4" i="1"/>
  <c r="AC109" i="1"/>
  <c r="AC108" i="1"/>
  <c r="AC107" i="1"/>
  <c r="AC106" i="1"/>
  <c r="AC105" i="1"/>
  <c r="AC104" i="1"/>
  <c r="AC103" i="1"/>
  <c r="AC102" i="1"/>
  <c r="AC69" i="1"/>
  <c r="AC68" i="1"/>
  <c r="AC67" i="1"/>
  <c r="AC66" i="1"/>
  <c r="AC65" i="1"/>
  <c r="AC64" i="1"/>
  <c r="AC63" i="1"/>
  <c r="AC62" i="1"/>
  <c r="AC61" i="1"/>
  <c r="AC60" i="1"/>
  <c r="AC59" i="1"/>
  <c r="AC58" i="1"/>
  <c r="AC57" i="1"/>
  <c r="AC56" i="1"/>
  <c r="AC55" i="1"/>
  <c r="AC54" i="1"/>
  <c r="AC53" i="1"/>
  <c r="AC52" i="1"/>
  <c r="AC51" i="1"/>
  <c r="AC50" i="1"/>
  <c r="AC49" i="1"/>
  <c r="AC48" i="1"/>
  <c r="AC47" i="1"/>
  <c r="AC46" i="1"/>
  <c r="AC45" i="1"/>
  <c r="AC44" i="1"/>
  <c r="AC43" i="1"/>
  <c r="AC42" i="1"/>
  <c r="AC41" i="1"/>
  <c r="AC40" i="1"/>
  <c r="AC39" i="1"/>
  <c r="AC38" i="1"/>
  <c r="AC37" i="1"/>
  <c r="AC36" i="1"/>
  <c r="AC35" i="1"/>
  <c r="AC34" i="1"/>
  <c r="AC29" i="1"/>
  <c r="AC28" i="1"/>
  <c r="AC27" i="1"/>
  <c r="AC26" i="1"/>
  <c r="AC21" i="1"/>
  <c r="AC20" i="1"/>
  <c r="AC19" i="1"/>
  <c r="AC18" i="1"/>
  <c r="AC13" i="1"/>
  <c r="AC12" i="1"/>
  <c r="AC11" i="1"/>
  <c r="AC10" i="1"/>
  <c r="AC5" i="1"/>
  <c r="AC4" i="1"/>
  <c r="Y109" i="1"/>
  <c r="Y108" i="1"/>
  <c r="Y107" i="1"/>
  <c r="Y106" i="1"/>
  <c r="Y105" i="1"/>
  <c r="Y104" i="1"/>
  <c r="Y103" i="1"/>
  <c r="Y102" i="1"/>
  <c r="Y42" i="1"/>
  <c r="Y41" i="1"/>
  <c r="Y40" i="1"/>
  <c r="Y39" i="1"/>
  <c r="Y38" i="1"/>
  <c r="Y37" i="1"/>
  <c r="Y36" i="1"/>
  <c r="Y35" i="1"/>
  <c r="Y34" i="1"/>
  <c r="Y29" i="1"/>
  <c r="Y28" i="1"/>
  <c r="Y27" i="1"/>
  <c r="Y26" i="1"/>
  <c r="Y21" i="1"/>
  <c r="Y20" i="1"/>
  <c r="Y19" i="1"/>
  <c r="Y18" i="1"/>
  <c r="Y13" i="1"/>
  <c r="Y12" i="1"/>
  <c r="Y11" i="1"/>
  <c r="Y10" i="1"/>
  <c r="Y5" i="1"/>
  <c r="Y4" i="1"/>
  <c r="AB69" i="1"/>
  <c r="AB67" i="1"/>
  <c r="AB66" i="1"/>
  <c r="AB65" i="1"/>
  <c r="AB63" i="1"/>
  <c r="AB59" i="1"/>
  <c r="AB55" i="1"/>
  <c r="AB52" i="1"/>
  <c r="AB50" i="1"/>
  <c r="AB48" i="1"/>
  <c r="AB46" i="1"/>
  <c r="AB44" i="1"/>
  <c r="AB41" i="1"/>
  <c r="AB39" i="1"/>
  <c r="AB34" i="1"/>
  <c r="AB10" i="1"/>
  <c r="AB5" i="1"/>
  <c r="AB4" i="1"/>
  <c r="Y1" i="1"/>
  <c r="O1" i="1"/>
  <c r="A43" i="1" l="1"/>
  <c r="Q1" i="1" a="1"/>
  <c r="Q1" i="1" s="1"/>
  <c r="P1" i="1" a="1"/>
  <c r="P1" i="1" s="1"/>
  <c r="AB105" i="1"/>
  <c r="AB38" i="1"/>
  <c r="AB42" i="1"/>
  <c r="AB103" i="1"/>
  <c r="AB40" i="1"/>
  <c r="AB60" i="1"/>
  <c r="Q109" i="1" l="1"/>
  <c r="T109" i="1" s="1"/>
  <c r="Q108" i="1"/>
  <c r="T108" i="1" s="1"/>
  <c r="Q107" i="1"/>
  <c r="T107" i="1" s="1"/>
  <c r="Q106" i="1"/>
  <c r="T106" i="1" s="1"/>
  <c r="Q82" i="1"/>
  <c r="T82" i="1" s="1"/>
  <c r="Q75" i="1"/>
  <c r="T75" i="1" s="1"/>
  <c r="Q72" i="1"/>
  <c r="T72" i="1" s="1"/>
  <c r="Q70" i="1"/>
  <c r="T70" i="1" s="1"/>
  <c r="Q68" i="1"/>
  <c r="T68" i="1" s="1"/>
  <c r="A33" i="4" s="1"/>
  <c r="Q66" i="1"/>
  <c r="T66" i="1" s="1"/>
  <c r="A31" i="4" s="1"/>
  <c r="Q65" i="1"/>
  <c r="T65" i="1" s="1"/>
  <c r="A30" i="4" s="1"/>
  <c r="Q105" i="1"/>
  <c r="T105" i="1" s="1"/>
  <c r="Q104" i="1"/>
  <c r="T104" i="1" s="1"/>
  <c r="Q103" i="1"/>
  <c r="T103" i="1" s="1"/>
  <c r="Q102" i="1"/>
  <c r="T102" i="1" s="1"/>
  <c r="Q101" i="1"/>
  <c r="T101" i="1" s="1"/>
  <c r="Q100" i="1"/>
  <c r="T100" i="1" s="1"/>
  <c r="Q99" i="1"/>
  <c r="T99" i="1" s="1"/>
  <c r="Q98" i="1"/>
  <c r="T98" i="1" s="1"/>
  <c r="Q97" i="1"/>
  <c r="T97" i="1" s="1"/>
  <c r="Q96" i="1"/>
  <c r="T96" i="1" s="1"/>
  <c r="Q95" i="1"/>
  <c r="T95" i="1" s="1"/>
  <c r="Q94" i="1"/>
  <c r="T94" i="1" s="1"/>
  <c r="Q93" i="1"/>
  <c r="T93" i="1" s="1"/>
  <c r="Q92" i="1"/>
  <c r="T92" i="1" s="1"/>
  <c r="Q91" i="1"/>
  <c r="T91" i="1" s="1"/>
  <c r="Q90" i="1"/>
  <c r="T90" i="1" s="1"/>
  <c r="Q89" i="1"/>
  <c r="T89" i="1" s="1"/>
  <c r="Q88" i="1"/>
  <c r="T88" i="1" s="1"/>
  <c r="Q87" i="1"/>
  <c r="T87" i="1" s="1"/>
  <c r="Q86" i="1"/>
  <c r="T86" i="1" s="1"/>
  <c r="Q85" i="1"/>
  <c r="T85" i="1" s="1"/>
  <c r="Q84" i="1"/>
  <c r="T84" i="1" s="1"/>
  <c r="Q83" i="1"/>
  <c r="T83" i="1" s="1"/>
  <c r="Q81" i="1"/>
  <c r="T81" i="1" s="1"/>
  <c r="Q80" i="1"/>
  <c r="T80" i="1" s="1"/>
  <c r="Q79" i="1"/>
  <c r="T79" i="1" s="1"/>
  <c r="Q78" i="1"/>
  <c r="T78" i="1" s="1"/>
  <c r="Q77" i="1"/>
  <c r="T77" i="1" s="1"/>
  <c r="Q76" i="1"/>
  <c r="T76" i="1" s="1"/>
  <c r="Q74" i="1"/>
  <c r="T74" i="1" s="1"/>
  <c r="Q73" i="1"/>
  <c r="T73" i="1" s="1"/>
  <c r="Q71" i="1"/>
  <c r="T71" i="1" s="1"/>
  <c r="Q69" i="1"/>
  <c r="T69" i="1" s="1"/>
  <c r="A34" i="4" s="1"/>
  <c r="Q67" i="1"/>
  <c r="T67" i="1" s="1"/>
  <c r="A32" i="4" s="1"/>
  <c r="Q64" i="1"/>
  <c r="T64" i="1" s="1"/>
  <c r="A29" i="4" s="1"/>
  <c r="Q53" i="1"/>
  <c r="T53" i="1" s="1"/>
  <c r="A18" i="4" s="1"/>
  <c r="Q46" i="1"/>
  <c r="T46" i="1" s="1"/>
  <c r="A11" i="4" s="1"/>
  <c r="Q44" i="1"/>
  <c r="T44" i="1" s="1"/>
  <c r="A9" i="4" s="1"/>
  <c r="Q41" i="1"/>
  <c r="T41" i="1" s="1"/>
  <c r="A6" i="4" s="1"/>
  <c r="Q39" i="1"/>
  <c r="T39" i="1" s="1"/>
  <c r="A4" i="4" s="1"/>
  <c r="Q36" i="1"/>
  <c r="T36" i="1" s="1"/>
  <c r="Q63" i="1"/>
  <c r="T63" i="1" s="1"/>
  <c r="A28" i="4" s="1"/>
  <c r="Q62" i="1"/>
  <c r="T62" i="1" s="1"/>
  <c r="A27" i="4" s="1"/>
  <c r="Q61" i="1"/>
  <c r="T61" i="1" s="1"/>
  <c r="A26" i="4" s="1"/>
  <c r="Q60" i="1"/>
  <c r="T60" i="1" s="1"/>
  <c r="A25" i="4" s="1"/>
  <c r="Q59" i="1"/>
  <c r="T59" i="1" s="1"/>
  <c r="A24" i="4" s="1"/>
  <c r="Q58" i="1"/>
  <c r="T58" i="1" s="1"/>
  <c r="A23" i="4" s="1"/>
  <c r="Q57" i="1"/>
  <c r="T57" i="1" s="1"/>
  <c r="A22" i="4" s="1"/>
  <c r="Q56" i="1"/>
  <c r="T56" i="1" s="1"/>
  <c r="A21" i="4" s="1"/>
  <c r="Q55" i="1"/>
  <c r="T55" i="1" s="1"/>
  <c r="A20" i="4" s="1"/>
  <c r="Q54" i="1"/>
  <c r="T54" i="1" s="1"/>
  <c r="A19" i="4" s="1"/>
  <c r="Q52" i="1"/>
  <c r="T52" i="1" s="1"/>
  <c r="A17" i="4" s="1"/>
  <c r="Q51" i="1"/>
  <c r="T51" i="1" s="1"/>
  <c r="A16" i="4" s="1"/>
  <c r="Q50" i="1"/>
  <c r="T50" i="1" s="1"/>
  <c r="A15" i="4" s="1"/>
  <c r="Q49" i="1"/>
  <c r="T49" i="1" s="1"/>
  <c r="A14" i="4" s="1"/>
  <c r="Q48" i="1"/>
  <c r="T48" i="1" s="1"/>
  <c r="A13" i="4" s="1"/>
  <c r="Q47" i="1"/>
  <c r="T47" i="1" s="1"/>
  <c r="A12" i="4" s="1"/>
  <c r="Q45" i="1"/>
  <c r="T45" i="1" s="1"/>
  <c r="A10" i="4" s="1"/>
  <c r="Q43" i="1"/>
  <c r="T43" i="1" s="1"/>
  <c r="A8" i="4" s="1"/>
  <c r="Q42" i="1"/>
  <c r="T42" i="1" s="1"/>
  <c r="A7" i="4" s="1"/>
  <c r="Q40" i="1"/>
  <c r="T40" i="1" s="1"/>
  <c r="A5" i="4" s="1"/>
  <c r="Q38" i="1"/>
  <c r="T38" i="1" s="1"/>
  <c r="A3" i="4" s="1"/>
  <c r="Q34" i="1"/>
  <c r="T34" i="1" s="1"/>
  <c r="Q29" i="1"/>
  <c r="T29" i="1" s="1"/>
  <c r="Q26" i="1"/>
  <c r="T26" i="1" s="1"/>
  <c r="Q24" i="1"/>
  <c r="T24" i="1" s="1"/>
  <c r="Q22" i="1"/>
  <c r="T22" i="1" s="1"/>
  <c r="Q20" i="1"/>
  <c r="T20" i="1" s="1"/>
  <c r="Q18" i="1"/>
  <c r="T18" i="1" s="1"/>
  <c r="Q16" i="1"/>
  <c r="T16" i="1" s="1"/>
  <c r="Q14" i="1"/>
  <c r="T14" i="1" s="1"/>
  <c r="Q12" i="1"/>
  <c r="T12" i="1" s="1"/>
  <c r="Q11" i="1"/>
  <c r="T11" i="1" s="1"/>
  <c r="Q9" i="1"/>
  <c r="T9" i="1" s="1"/>
  <c r="Q7" i="1"/>
  <c r="T7" i="1" s="1"/>
  <c r="Q5" i="1"/>
  <c r="T5" i="1" s="1"/>
  <c r="A2" i="4" s="1"/>
  <c r="Q35" i="1"/>
  <c r="T35" i="1" s="1"/>
  <c r="Q33" i="1"/>
  <c r="T33" i="1" s="1"/>
  <c r="Q32" i="1"/>
  <c r="T32" i="1" s="1"/>
  <c r="Q31" i="1"/>
  <c r="T31" i="1" s="1"/>
  <c r="Q30" i="1"/>
  <c r="T30" i="1" s="1"/>
  <c r="Q28" i="1"/>
  <c r="T28" i="1" s="1"/>
  <c r="Q27" i="1"/>
  <c r="T27" i="1" s="1"/>
  <c r="Q25" i="1"/>
  <c r="T25" i="1" s="1"/>
  <c r="Q23" i="1"/>
  <c r="T23" i="1" s="1"/>
  <c r="Q21" i="1"/>
  <c r="T21" i="1" s="1"/>
  <c r="Q19" i="1"/>
  <c r="T19" i="1" s="1"/>
  <c r="Q17" i="1"/>
  <c r="T17" i="1" s="1"/>
  <c r="Q15" i="1"/>
  <c r="T15" i="1" s="1"/>
  <c r="Q13" i="1"/>
  <c r="T13" i="1" s="1"/>
  <c r="Q10" i="1"/>
  <c r="T10" i="1" s="1"/>
  <c r="Q8" i="1"/>
  <c r="T8" i="1" s="1"/>
  <c r="Q6" i="1"/>
  <c r="T6" i="1" s="1"/>
  <c r="Q37" i="1"/>
  <c r="T37" i="1" s="1"/>
  <c r="Q4" i="1"/>
  <c r="T4" i="1" s="1"/>
  <c r="A1" i="4" s="1"/>
  <c r="A44" i="1"/>
  <c r="Y43" i="1"/>
  <c r="A45" i="1" l="1"/>
  <c r="Y44" i="1"/>
  <c r="AD102" i="1"/>
  <c r="AD104" i="1"/>
  <c r="AD103" i="1"/>
  <c r="AD105" i="1"/>
  <c r="AD106" i="1"/>
  <c r="AD107" i="1"/>
  <c r="J4" i="1"/>
  <c r="AD4" i="1"/>
  <c r="AD108" i="1"/>
  <c r="AD69" i="1"/>
  <c r="AD109" i="1"/>
  <c r="AD21" i="1"/>
  <c r="AD37" i="1"/>
  <c r="AD53" i="1"/>
  <c r="AD10" i="1"/>
  <c r="AD46" i="1"/>
  <c r="AD62" i="1"/>
  <c r="AD27" i="1"/>
  <c r="AD39" i="1"/>
  <c r="AD47" i="1"/>
  <c r="AD55" i="1"/>
  <c r="AD63" i="1"/>
  <c r="AD12" i="1"/>
  <c r="AD40" i="1"/>
  <c r="AD48" i="1"/>
  <c r="AD56" i="1"/>
  <c r="AD64" i="1"/>
  <c r="AD5" i="1"/>
  <c r="AD45" i="1"/>
  <c r="AD61" i="1"/>
  <c r="AD26" i="1"/>
  <c r="AD38" i="1"/>
  <c r="AD54" i="1"/>
  <c r="AD11" i="1"/>
  <c r="AD57" i="1"/>
  <c r="AD18" i="1"/>
  <c r="AD42" i="1"/>
  <c r="AD58" i="1"/>
  <c r="AD19" i="1"/>
  <c r="AD35" i="1"/>
  <c r="AD43" i="1"/>
  <c r="AD51" i="1"/>
  <c r="AD59" i="1"/>
  <c r="AD67" i="1"/>
  <c r="AD13" i="1"/>
  <c r="AD41" i="1"/>
  <c r="AD49" i="1"/>
  <c r="AD65" i="1"/>
  <c r="AD50" i="1"/>
  <c r="AD66" i="1"/>
  <c r="AD20" i="1"/>
  <c r="AD36" i="1"/>
  <c r="AD44" i="1"/>
  <c r="AD52" i="1"/>
  <c r="AD60" i="1"/>
  <c r="AD68" i="1"/>
  <c r="AD28" i="1"/>
  <c r="AD34" i="1"/>
  <c r="AD29" i="1"/>
  <c r="A46" i="1" l="1"/>
  <c r="Y45" i="1"/>
  <c r="A47" i="1" l="1"/>
  <c r="Y46" i="1"/>
  <c r="A48" i="1" l="1"/>
  <c r="Y47" i="1"/>
  <c r="A49" i="1" l="1"/>
  <c r="Y48" i="1"/>
  <c r="A50" i="1" l="1"/>
  <c r="Y49" i="1"/>
  <c r="A51" i="1" l="1"/>
  <c r="Y50" i="1"/>
  <c r="A52" i="1" l="1"/>
  <c r="Y51" i="1"/>
  <c r="A53" i="1" l="1"/>
  <c r="Y52" i="1"/>
  <c r="A54" i="1" l="1"/>
  <c r="Y53" i="1"/>
  <c r="A55" i="1" l="1"/>
  <c r="Y54" i="1"/>
  <c r="A56" i="1" l="1"/>
  <c r="Y55" i="1"/>
  <c r="A57" i="1" l="1"/>
  <c r="Y56" i="1"/>
  <c r="A58" i="1" l="1"/>
  <c r="Y57" i="1"/>
  <c r="A59" i="1" l="1"/>
  <c r="Y58" i="1"/>
  <c r="A60" i="1" l="1"/>
  <c r="Y59" i="1"/>
  <c r="A61" i="1" l="1"/>
  <c r="Y60" i="1"/>
  <c r="A62" i="1" l="1"/>
  <c r="Y61" i="1"/>
  <c r="A63" i="1" l="1"/>
  <c r="Y62" i="1"/>
  <c r="A64" i="1" l="1"/>
  <c r="Y63" i="1"/>
  <c r="A65" i="1" l="1"/>
  <c r="Y64" i="1"/>
  <c r="A66" i="1" l="1"/>
  <c r="Y65" i="1"/>
  <c r="A67" i="1" l="1"/>
  <c r="Y66" i="1"/>
  <c r="A68" i="1" l="1"/>
  <c r="Y67" i="1"/>
  <c r="A69" i="1" l="1"/>
  <c r="Y68" i="1"/>
  <c r="Y69"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<sst xmlns="http://schemas.openxmlformats.org/spreadsheetml/2006/main" count="419" uniqueCount="163">
  <si>
    <t xml:space="preserve">Membership# </t>
  </si>
  <si>
    <t>Event</t>
  </si>
  <si>
    <t>Given Name</t>
  </si>
  <si>
    <t>Family Name</t>
  </si>
  <si>
    <t>DOB</t>
  </si>
  <si>
    <t>Qualifying Date</t>
  </si>
  <si>
    <t>Evt#</t>
  </si>
  <si>
    <t>Check</t>
  </si>
  <si>
    <t xml:space="preserve">  </t>
  </si>
  <si>
    <t>Distance</t>
  </si>
  <si>
    <t>Bromley</t>
  </si>
  <si>
    <t>Bexley</t>
  </si>
  <si>
    <t>Black Lion</t>
  </si>
  <si>
    <t>Orpington Ojays</t>
  </si>
  <si>
    <t>Ashford Town</t>
  </si>
  <si>
    <t>Herne Bay</t>
  </si>
  <si>
    <t>Dartford</t>
  </si>
  <si>
    <t>THAS</t>
  </si>
  <si>
    <t>S</t>
  </si>
  <si>
    <t>KNTQ</t>
  </si>
  <si>
    <t>Thanet Swim</t>
  </si>
  <si>
    <t>Bromley SC</t>
  </si>
  <si>
    <t>BRYL</t>
  </si>
  <si>
    <t>L</t>
  </si>
  <si>
    <t>RTWS</t>
  </si>
  <si>
    <t>RTW Monson</t>
  </si>
  <si>
    <t>SEVS</t>
  </si>
  <si>
    <t>Sevenoaks</t>
  </si>
  <si>
    <t>Ashford Town SC</t>
  </si>
  <si>
    <t>ASHS</t>
  </si>
  <si>
    <t>Saxon Crown (Lewisham) SC</t>
  </si>
  <si>
    <t>SAXL</t>
  </si>
  <si>
    <t>Saxon Crown</t>
  </si>
  <si>
    <t>DLCS</t>
  </si>
  <si>
    <t>Dover Life</t>
  </si>
  <si>
    <t>OOJL</t>
  </si>
  <si>
    <t>Orpington OJ</t>
  </si>
  <si>
    <t>Maidstone SC</t>
  </si>
  <si>
    <t>MAIS</t>
  </si>
  <si>
    <t>BEKL</t>
  </si>
  <si>
    <t>Beckenham</t>
  </si>
  <si>
    <t>BEXL</t>
  </si>
  <si>
    <t>Black Lion SC</t>
  </si>
  <si>
    <t>BLAS</t>
  </si>
  <si>
    <t>Dartford District SC</t>
  </si>
  <si>
    <t>DARS</t>
  </si>
  <si>
    <t>Edenbridge Piranhas SC</t>
  </si>
  <si>
    <t>EDPS</t>
  </si>
  <si>
    <t>Edenbridge</t>
  </si>
  <si>
    <t>Erith &amp; District SC</t>
  </si>
  <si>
    <t>ERIL</t>
  </si>
  <si>
    <t>Erith &amp; Dist</t>
  </si>
  <si>
    <t>FOLS</t>
  </si>
  <si>
    <t>Folkestone</t>
  </si>
  <si>
    <t>Greenwich Royals SC</t>
  </si>
  <si>
    <t>GWRL</t>
  </si>
  <si>
    <t>Gwich Royals</t>
  </si>
  <si>
    <t>Herne Bay L&amp;SC</t>
  </si>
  <si>
    <t>HNBS</t>
  </si>
  <si>
    <t>Hythe Aqua</t>
  </si>
  <si>
    <t>HYTS</t>
  </si>
  <si>
    <t>Hythe</t>
  </si>
  <si>
    <t>F</t>
  </si>
  <si>
    <t>M</t>
  </si>
  <si>
    <t>Gender</t>
  </si>
  <si>
    <t xml:space="preserve">Age </t>
  </si>
  <si>
    <t>Event Max Age</t>
  </si>
  <si>
    <t>Name</t>
  </si>
  <si>
    <t>Age</t>
  </si>
  <si>
    <t>Splits</t>
  </si>
  <si>
    <t>Time</t>
  </si>
  <si>
    <t>Place</t>
  </si>
  <si>
    <t>County</t>
  </si>
  <si>
    <t>Club Name</t>
  </si>
  <si>
    <t>Royal Tunbridge Wells Monson SC</t>
  </si>
  <si>
    <t>Code</t>
  </si>
  <si>
    <t>Region</t>
  </si>
  <si>
    <t>Dover Lifeguard SC</t>
  </si>
  <si>
    <t>Folkestone SC</t>
  </si>
  <si>
    <t>200m</t>
  </si>
  <si>
    <t>4x50m</t>
  </si>
  <si>
    <t>50m</t>
  </si>
  <si>
    <t>100m</t>
  </si>
  <si>
    <t>Mixed Freestyle 8x50m</t>
  </si>
  <si>
    <t>M/F</t>
  </si>
  <si>
    <t>KJL Team Sheet</t>
  </si>
  <si>
    <t>Member ID</t>
  </si>
  <si>
    <t>Official Short Name</t>
  </si>
  <si>
    <t>Beckenham SC</t>
  </si>
  <si>
    <t>Bexley SC</t>
  </si>
  <si>
    <t>Tonbridge SC</t>
  </si>
  <si>
    <t>TONS</t>
  </si>
  <si>
    <t>Tonbridge</t>
  </si>
  <si>
    <t>Sevenoaks SC</t>
  </si>
  <si>
    <t>Club Index - List</t>
  </si>
  <si>
    <t>City of Canterbury SC</t>
  </si>
  <si>
    <t>CANS</t>
  </si>
  <si>
    <t>Co Cant'bury</t>
  </si>
  <si>
    <t>White Oak SC</t>
  </si>
  <si>
    <t>WHIS</t>
  </si>
  <si>
    <t>White Oak</t>
  </si>
  <si>
    <t>Ashford School</t>
  </si>
  <si>
    <t>ASFS</t>
  </si>
  <si>
    <t>Ashford Sch</t>
  </si>
  <si>
    <t>WCDS</t>
  </si>
  <si>
    <t>White Cliffs</t>
  </si>
  <si>
    <t>White Cliffs (of Dover) SC</t>
  </si>
  <si>
    <t>Open/Male 10U Backstroke</t>
  </si>
  <si>
    <t>Female 13U IM</t>
  </si>
  <si>
    <t>Open/Male 13U IM</t>
  </si>
  <si>
    <t>Open/Male 10U Freestyle</t>
  </si>
  <si>
    <t>Female 12U Medley</t>
  </si>
  <si>
    <t>Open/Male 12U Medley</t>
  </si>
  <si>
    <t>Female 11U Freestyle</t>
  </si>
  <si>
    <t>Open/Male 11U Freestyle</t>
  </si>
  <si>
    <t>Female 13U Medley</t>
  </si>
  <si>
    <t>Open/Male 13U Medley</t>
  </si>
  <si>
    <t>Female 12U Backstroke</t>
  </si>
  <si>
    <t>Open/Male 12U Backstroke</t>
  </si>
  <si>
    <t>Female 11U Breaststroke</t>
  </si>
  <si>
    <t>Open/Male 11U Breaststroke</t>
  </si>
  <si>
    <t>Female 13U Freestyle</t>
  </si>
  <si>
    <t>Open/Male 13U Freestyle</t>
  </si>
  <si>
    <t>Female 12U Breaststroke</t>
  </si>
  <si>
    <t>Open/Male 12U Breaststroke</t>
  </si>
  <si>
    <t>Female 13U Butterfly</t>
  </si>
  <si>
    <t>Open/Male 13U Butterfly</t>
  </si>
  <si>
    <t>Female 12U Freestyle</t>
  </si>
  <si>
    <t>Open/Male 12U Freestyle</t>
  </si>
  <si>
    <t>Female 11U Butterfly</t>
  </si>
  <si>
    <t>Open/Male 11U Butterfly</t>
  </si>
  <si>
    <t>Female 13U Backstroke</t>
  </si>
  <si>
    <t>Open/Male 13U Backstroke</t>
  </si>
  <si>
    <t>Female 12U Butterfly</t>
  </si>
  <si>
    <t>Open/Male 12U Butterfly</t>
  </si>
  <si>
    <t>Female 11U Backstroke</t>
  </si>
  <si>
    <t>Open/Male 11U Backstroke</t>
  </si>
  <si>
    <t>Female 13U Breaststroke</t>
  </si>
  <si>
    <t>Open/Male 13U Breaststroke</t>
  </si>
  <si>
    <t>Female 11U Medley</t>
  </si>
  <si>
    <t>Open/Male 11U Medley</t>
  </si>
  <si>
    <t>F 10U</t>
  </si>
  <si>
    <t>O/M 10U</t>
  </si>
  <si>
    <t>F 11U</t>
  </si>
  <si>
    <t>O/M 11U</t>
  </si>
  <si>
    <t>F 12U</t>
  </si>
  <si>
    <t>O/M 12U</t>
  </si>
  <si>
    <t>F 13U</t>
  </si>
  <si>
    <t>O/M 13U</t>
  </si>
  <si>
    <t>Open/Male 10U Breaststroke</t>
  </si>
  <si>
    <t>Female 10U Medley</t>
  </si>
  <si>
    <t>Open/Male 10U Medley</t>
  </si>
  <si>
    <t>Female 10U Freestyle</t>
  </si>
  <si>
    <t>Female 10U Butterfly</t>
  </si>
  <si>
    <t>Open/Male 10U Butterfly</t>
  </si>
  <si>
    <t>Female 10U Backstroke</t>
  </si>
  <si>
    <t>Female 10U Breaststroke</t>
  </si>
  <si>
    <t>Thanet Swim Club</t>
  </si>
  <si>
    <t>KJL2026</t>
  </si>
  <si>
    <t>Clubs in League 2026</t>
  </si>
  <si>
    <t>Sittingbourne SC</t>
  </si>
  <si>
    <t>SAMS</t>
  </si>
  <si>
    <t>Sittingbourn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</si>
</sst>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hh\.mm"/>
    <numFmt numFmtId="166" formatCode="dd/mm/yy"/>
  </numFmts>
  <fonts count="15" x14ac:knownFonts="1">
    <font>
      <sz val="11"/>
      <color theme="1"/>
      <name val="Calibri"/>
      <family val="2"/>
      <scheme val="minor"/>
    </font>
    <font>
      <b/>
      <sz val="11"/>
      <color theme="1"/>
      <name val="Calibri"/>
      <family val="2"/>
      <scheme val="minor"/>
    </font>
    <font>
      <sz val="12"/>
      <color theme="1"/>
      <name val="Calibri"/>
      <family val="2"/>
      <scheme val="minor"/>
    </font>
    <font>
      <sz val="11"/>
      <color theme="0" tint="-0.499984740745262"/>
      <name val="Calibri"/>
      <family val="2"/>
      <scheme val="minor"/>
    </font>
    <font>
      <b/>
      <sz val="28"/>
      <color theme="1"/>
      <name val="Calibri"/>
      <family val="2"/>
      <scheme val="minor"/>
    </font>
    <font>
      <sz val="12"/>
      <color rgb="FF0A0101"/>
      <name val="Arial"/>
      <family val="2"/>
    </font>
    <font>
      <b/>
      <sz val="14"/>
      <color theme="1"/>
      <name val="Calibri"/>
      <family val="2"/>
      <scheme val="minor"/>
    </font>
    <font>
      <sz val="11"/>
      <name val="Calibri"/>
      <family val="2"/>
      <scheme val="minor"/>
    </font>
    <font>
      <sz val="8"/>
      <name val="Calibri"/>
      <family val="2"/>
      <scheme val="minor"/>
    </font>
    <font>
      <b/>
      <sz val="10.5"/>
      <color theme="1"/>
      <name val="Calibri"/>
      <family val="2"/>
      <scheme val="minor"/>
    </font>
    <font>
      <sz val="10.5"/>
      <color theme="1"/>
      <name val="Calibri"/>
      <family val="2"/>
      <scheme val="minor"/>
    </font>
    <font>
      <sz val="10.5"/>
      <name val="Calibri"/>
      <family val="2"/>
      <scheme val="minor"/>
    </font>
    <font>
      <sz val="10"/>
      <name val="Arial"/>
      <family val="2"/>
    </font>
    <font>
      <b/>
      <sz val="20"/>
      <color theme="0"/>
      <name val="Arial"/>
      <family val="2"/>
    </font>
    <font>
      <sz val="11"/>
      <color rgb="FFFF0000"/>
      <name val="Calibri"/>
      <family val="2"/>
      <scheme val="minor"/>
    </font>
  </fonts>
  <fills count="8">
    <fill>
      <patternFill patternType="none"/>
    </fill>
    <fill>
      <patternFill patternType="gray125"/>
    </fill>
    <fill>
      <patternFill patternType="solid">
        <fgColor theme="5" tint="0.79998168889431442"/>
        <bgColor indexed="64"/>
      </patternFill>
    </fill>
    <fill>
      <patternFill patternType="solid">
        <fgColor theme="3" tint="0.79998168889431442"/>
        <bgColor indexed="64"/>
      </patternFill>
    </fill>
    <fill>
      <patternFill patternType="solid">
        <fgColor rgb="FFFFFFFF"/>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6"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theme="2" tint="-0.24994659260841701"/>
      </bottom>
      <diagonal/>
    </border>
    <border>
      <left style="thin">
        <color indexed="64"/>
      </left>
      <right style="thin">
        <color indexed="64"/>
      </right>
      <top style="thin">
        <color theme="2" tint="-0.24994659260841701"/>
      </top>
      <bottom style="thin">
        <color theme="2" tint="-0.24994659260841701"/>
      </bottom>
      <diagonal/>
    </border>
    <border>
      <left style="thin">
        <color indexed="64"/>
      </left>
      <right style="thin">
        <color indexed="64"/>
      </right>
      <top style="thin">
        <color theme="2" tint="-0.24994659260841701"/>
      </top>
      <bottom style="thin">
        <color indexed="64"/>
      </bottom>
      <diagonal/>
    </border>
    <border>
      <left style="thin">
        <color indexed="64"/>
      </left>
      <right style="thin">
        <color indexed="64"/>
      </right>
      <top/>
      <bottom style="thin">
        <color theme="2" tint="-0.24994659260841701"/>
      </bottom>
      <diagonal/>
    </border>
    <border>
      <left style="thin">
        <color indexed="64"/>
      </left>
      <right style="thin">
        <color theme="2" tint="-0.24994659260841701"/>
      </right>
      <top style="thin">
        <color indexed="64"/>
      </top>
      <bottom style="thin">
        <color indexed="64"/>
      </bottom>
      <diagonal/>
    </border>
    <border>
      <left/>
      <right style="thin">
        <color indexed="64"/>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n">
        <color theme="1"/>
      </bottom>
      <diagonal/>
    </border>
    <border>
      <left style="thin">
        <color theme="2" tint="-0.24994659260841701"/>
      </left>
      <right style="thin">
        <color theme="2" tint="-0.24994659260841701"/>
      </right>
      <top style="thin">
        <color theme="2" tint="-0.24994659260841701"/>
      </top>
      <bottom style="thin">
        <color theme="1"/>
      </bottom>
      <diagonal/>
    </border>
    <border>
      <left/>
      <right style="thin">
        <color theme="2" tint="-0.24994659260841701"/>
      </right>
      <top style="thin">
        <color theme="2" tint="-0.24994659260841701"/>
      </top>
      <bottom style="thin">
        <color theme="2" tint="-0.24994659260841701"/>
      </bottom>
      <diagonal/>
    </border>
    <border>
      <left/>
      <right style="thin">
        <color theme="2" tint="-0.24994659260841701"/>
      </right>
      <top/>
      <bottom style="thin">
        <color theme="1"/>
      </bottom>
      <diagonal/>
    </border>
    <border>
      <left/>
      <right style="thin">
        <color theme="2" tint="-0.24994659260841701"/>
      </right>
      <top/>
      <bottom style="thin">
        <color theme="2" tint="-0.24994659260841701"/>
      </bottom>
      <diagonal/>
    </border>
    <border>
      <left/>
      <right style="thin">
        <color theme="2" tint="-0.24994659260841701"/>
      </right>
      <top style="thin">
        <color theme="2" tint="-0.24994659260841701"/>
      </top>
      <bottom style="thin">
        <color theme="1"/>
      </bottom>
      <diagonal/>
    </border>
    <border>
      <left/>
      <right style="thin">
        <color theme="1"/>
      </right>
      <top/>
      <bottom style="thin">
        <color theme="1"/>
      </bottom>
      <diagonal/>
    </border>
    <border>
      <left style="thin">
        <color auto="1"/>
      </left>
      <right style="thin">
        <color auto="1"/>
      </right>
      <top style="thin">
        <color theme="2" tint="-0.24994659260841701"/>
      </top>
      <bottom style="thin">
        <color theme="1"/>
      </bottom>
      <diagonal/>
    </border>
    <border>
      <left style="thin">
        <color auto="1"/>
      </left>
      <right style="thin">
        <color auto="1"/>
      </right>
      <top/>
      <bottom style="thin">
        <color theme="1"/>
      </bottom>
      <diagonal/>
    </border>
    <border>
      <left style="thin">
        <color theme="2" tint="-0.24994659260841701"/>
      </left>
      <right style="thin">
        <color theme="1"/>
      </right>
      <top style="thin">
        <color auto="1"/>
      </top>
      <bottom style="thin">
        <color auto="1"/>
      </bottom>
      <diagonal/>
    </border>
    <border>
      <left/>
      <right style="thin">
        <color theme="2" tint="-0.24994659260841701"/>
      </right>
      <top style="thin">
        <color auto="1"/>
      </top>
      <bottom style="thin">
        <color auto="1"/>
      </bottom>
      <diagonal/>
    </border>
    <border>
      <left style="thin">
        <color theme="2" tint="-0.24994659260841701"/>
      </left>
      <right style="thin">
        <color theme="2" tint="-0.24994659260841701"/>
      </right>
      <top style="thin">
        <color auto="1"/>
      </top>
      <bottom style="thin">
        <color auto="1"/>
      </bottom>
      <diagonal/>
    </border>
    <border>
      <left style="thin">
        <color theme="2" tint="-0.24994659260841701"/>
      </left>
      <right style="thin">
        <color auto="1"/>
      </right>
      <top style="thin">
        <color auto="1"/>
      </top>
      <bottom style="thin">
        <color auto="1"/>
      </bottom>
      <diagonal/>
    </border>
    <border>
      <left style="thin">
        <color theme="2" tint="-0.24994659260841701"/>
      </left>
      <right style="thin">
        <color indexed="64"/>
      </right>
      <top/>
      <bottom style="thin">
        <color theme="1"/>
      </bottom>
      <diagonal/>
    </border>
    <border>
      <left style="thin">
        <color theme="2" tint="-0.24994659260841701"/>
      </left>
      <right style="thin">
        <color indexed="64"/>
      </right>
      <top/>
      <bottom style="thin">
        <color theme="2" tint="-0.24994659260841701"/>
      </bottom>
      <diagonal/>
    </border>
    <border>
      <left style="thin">
        <color theme="2" tint="-0.24994659260841701"/>
      </left>
      <right style="thin">
        <color indexed="64"/>
      </right>
      <top style="thin">
        <color theme="2" tint="-0.24994659260841701"/>
      </top>
      <bottom style="thin">
        <color theme="2" tint="-0.24994659260841701"/>
      </bottom>
      <diagonal/>
    </border>
    <border>
      <left style="thin">
        <color theme="2" tint="-0.24994659260841701"/>
      </left>
      <right style="thin">
        <color indexed="64"/>
      </right>
      <top style="thin">
        <color theme="2" tint="-0.24994659260841701"/>
      </top>
      <bottom style="thin">
        <color theme="1"/>
      </bottom>
      <diagonal/>
    </border>
    <border>
      <left style="thin">
        <color indexed="64"/>
      </left>
      <right style="thin">
        <color theme="1"/>
      </right>
      <top style="thin">
        <color theme="1"/>
      </top>
      <bottom/>
      <diagonal/>
    </border>
    <border>
      <left style="thin">
        <color indexed="64"/>
      </left>
      <right style="thin">
        <color theme="1"/>
      </right>
      <top/>
      <bottom/>
      <diagonal/>
    </border>
    <border>
      <left style="thin">
        <color indexed="64"/>
      </left>
      <right style="thin">
        <color theme="1"/>
      </right>
      <top/>
      <bottom style="thin">
        <color theme="1"/>
      </bottom>
      <diagonal/>
    </border>
    <border>
      <left style="thin">
        <color indexed="64"/>
      </left>
      <right style="thin">
        <color auto="1"/>
      </right>
      <top style="thin">
        <color theme="1"/>
      </top>
      <bottom/>
      <diagonal/>
    </border>
    <border>
      <left style="thin">
        <color theme="1"/>
      </left>
      <right style="thin">
        <color theme="2" tint="-0.24994659260841701"/>
      </right>
      <top style="thin">
        <color theme="2" tint="-0.24994659260841701"/>
      </top>
      <bottom style="thin">
        <color theme="1"/>
      </bottom>
      <diagonal/>
    </border>
    <border>
      <left style="thin">
        <color auto="1"/>
      </left>
      <right style="thin">
        <color theme="1"/>
      </right>
      <top/>
      <bottom style="thin">
        <color auto="1"/>
      </bottom>
      <diagonal/>
    </border>
    <border>
      <left style="thin">
        <color theme="1"/>
      </left>
      <right style="thin">
        <color theme="2" tint="-0.24994659260841701"/>
      </right>
      <top style="thin">
        <color theme="2" tint="-0.24994659260841701"/>
      </top>
      <bottom style="thin">
        <color indexed="64"/>
      </bottom>
      <diagonal/>
    </border>
    <border>
      <left style="thin">
        <color theme="2" tint="-0.24994659260841701"/>
      </left>
      <right style="thin">
        <color theme="2" tint="-0.24994659260841701"/>
      </right>
      <top style="thin">
        <color theme="2" tint="-0.24994659260841701"/>
      </top>
      <bottom style="thin">
        <color indexed="64"/>
      </bottom>
      <diagonal/>
    </border>
    <border>
      <left style="thin">
        <color theme="2" tint="-0.24994659260841701"/>
      </left>
      <right style="thin">
        <color indexed="64"/>
      </right>
      <top style="thin">
        <color theme="2" tint="-0.24994659260841701"/>
      </top>
      <bottom style="thin">
        <color indexed="64"/>
      </bottom>
      <diagonal/>
    </border>
    <border>
      <left/>
      <right style="thin">
        <color indexed="64"/>
      </right>
      <top/>
      <bottom style="thin">
        <color theme="1"/>
      </bottom>
      <diagonal/>
    </border>
    <border>
      <left/>
      <right style="thin">
        <color indexed="64"/>
      </right>
      <top/>
      <bottom style="thin">
        <color theme="2" tint="-0.24994659260841701"/>
      </bottom>
      <diagonal/>
    </border>
    <border>
      <left/>
      <right style="thin">
        <color indexed="64"/>
      </right>
      <top style="thin">
        <color theme="2" tint="-0.24994659260841701"/>
      </top>
      <bottom style="thin">
        <color theme="1"/>
      </bottom>
      <diagonal/>
    </border>
    <border>
      <left/>
      <right style="thin">
        <color indexed="64"/>
      </right>
      <top style="thin">
        <color theme="2" tint="-0.24994659260841701"/>
      </top>
      <bottom style="thin">
        <color indexed="64"/>
      </bottom>
      <diagonal/>
    </border>
    <border>
      <left style="thin">
        <color auto="1"/>
      </left>
      <right/>
      <top/>
      <bottom style="thin">
        <color theme="1"/>
      </bottom>
      <diagonal/>
    </border>
    <border>
      <left style="thin">
        <color auto="1"/>
      </left>
      <right/>
      <top/>
      <bottom style="thin">
        <color theme="2" tint="-0.24994659260841701"/>
      </bottom>
      <diagonal/>
    </border>
    <border>
      <left style="thin">
        <color auto="1"/>
      </left>
      <right/>
      <top style="thin">
        <color theme="2" tint="-0.24994659260841701"/>
      </top>
      <bottom style="thin">
        <color theme="2" tint="-0.24994659260841701"/>
      </bottom>
      <diagonal/>
    </border>
    <border>
      <left style="thin">
        <color auto="1"/>
      </left>
      <right/>
      <top style="thin">
        <color theme="2" tint="-0.24994659260841701"/>
      </top>
      <bottom style="thin">
        <color theme="1"/>
      </bottom>
      <diagonal/>
    </border>
    <border>
      <left style="thin">
        <color auto="1"/>
      </left>
      <right/>
      <top style="thin">
        <color theme="2" tint="-0.24994659260841701"/>
      </top>
      <bottom style="thin">
        <color indexed="64"/>
      </bottom>
      <diagonal/>
    </border>
    <border>
      <left style="thin">
        <color indexed="64"/>
      </left>
      <right style="thin">
        <color indexed="64"/>
      </right>
      <top style="thin">
        <color indexed="64"/>
      </top>
      <bottom style="thin">
        <color theme="6" tint="0.39994506668294322"/>
      </bottom>
      <diagonal/>
    </border>
    <border>
      <left style="thin">
        <color indexed="64"/>
      </left>
      <right style="thin">
        <color indexed="64"/>
      </right>
      <top style="thin">
        <color theme="1"/>
      </top>
      <bottom style="thin">
        <color theme="2" tint="-0.24994659260841701"/>
      </bottom>
      <diagonal/>
    </border>
    <border>
      <left/>
      <right style="thin">
        <color theme="1"/>
      </right>
      <top/>
      <bottom style="thin">
        <color indexed="64"/>
      </bottom>
      <diagonal/>
    </border>
    <border>
      <left/>
      <right style="thin">
        <color theme="2" tint="-0.24994659260841701"/>
      </right>
      <top/>
      <bottom style="thin">
        <color auto="1"/>
      </bottom>
      <diagonal/>
    </border>
    <border>
      <left style="thin">
        <color theme="2" tint="-0.24994659260841701"/>
      </left>
      <right style="thin">
        <color theme="2" tint="-0.24994659260841701"/>
      </right>
      <top/>
      <bottom style="thin">
        <color auto="1"/>
      </bottom>
      <diagonal/>
    </border>
    <border>
      <left style="thin">
        <color theme="2" tint="-0.24994659260841701"/>
      </left>
      <right style="thin">
        <color auto="1"/>
      </right>
      <top/>
      <bottom style="thin">
        <color auto="1"/>
      </bottom>
      <diagonal/>
    </border>
    <border>
      <left/>
      <right style="thin">
        <color theme="1"/>
      </right>
      <top style="thin">
        <color theme="1"/>
      </top>
      <bottom style="thin">
        <color theme="2" tint="-0.24994659260841701"/>
      </bottom>
      <diagonal/>
    </border>
    <border>
      <left/>
      <right style="thin">
        <color theme="2" tint="-0.24994659260841701"/>
      </right>
      <top style="thin">
        <color theme="1"/>
      </top>
      <bottom style="thin">
        <color theme="2" tint="-0.24994659260841701"/>
      </bottom>
      <diagonal/>
    </border>
    <border>
      <left style="thin">
        <color theme="2" tint="-0.24994659260841701"/>
      </left>
      <right style="thin">
        <color theme="2" tint="-0.24994659260841701"/>
      </right>
      <top style="thin">
        <color theme="1"/>
      </top>
      <bottom style="thin">
        <color theme="2" tint="-0.24994659260841701"/>
      </bottom>
      <diagonal/>
    </border>
    <border>
      <left style="thin">
        <color theme="2" tint="-0.24994659260841701"/>
      </left>
      <right style="thin">
        <color indexed="64"/>
      </right>
      <top style="thin">
        <color theme="1"/>
      </top>
      <bottom style="thin">
        <color theme="2" tint="-0.24994659260841701"/>
      </bottom>
      <diagonal/>
    </border>
    <border>
      <left style="thin">
        <color auto="1"/>
      </left>
      <right/>
      <top style="thin">
        <color theme="1"/>
      </top>
      <bottom style="thin">
        <color theme="2" tint="-0.24994659260841701"/>
      </bottom>
      <diagonal/>
    </border>
    <border>
      <left/>
      <right style="thin">
        <color indexed="64"/>
      </right>
      <top style="thin">
        <color theme="1"/>
      </top>
      <bottom style="thin">
        <color theme="2" tint="-0.24994659260841701"/>
      </bottom>
      <diagonal/>
    </border>
    <border>
      <left/>
      <right style="thin">
        <color indexed="64"/>
      </right>
      <top style="thin">
        <color indexed="64"/>
      </top>
      <bottom style="thin">
        <color theme="2" tint="-0.24994659260841701"/>
      </bottom>
      <diagonal/>
    </border>
    <border>
      <left style="thin">
        <color indexed="64"/>
      </left>
      <right/>
      <top style="thin">
        <color indexed="64"/>
      </top>
      <bottom style="thin">
        <color theme="2" tint="-0.24994659260841701"/>
      </bottom>
      <diagonal/>
    </border>
  </borders>
  <cellStyleXfs count="3">
    <xf numFmtId="0" fontId="0" fillId="0" borderId="0"/>
    <xf numFmtId="0" fontId="2" fillId="0" borderId="0"/>
    <xf numFmtId="0" fontId="12" fillId="0" borderId="0"/>
  </cellStyleXfs>
  <cellXfs count="173">
    <xf numFmtId="0" fontId="0" fillId="0" borderId="0" xfId="0"/>
    <xf numFmtId="0" fontId="3" fillId="0" borderId="0" xfId="0" applyFont="1"/>
    <xf numFmtId="0" fontId="7" fillId="0" borderId="0" xfId="0" applyFont="1"/>
    <xf numFmtId="0" fontId="1" fillId="5" borderId="1" xfId="0" applyFont="1" applyFill="1" applyBorder="1" applyAlignment="1" applyProtection="1">
      <alignment vertical="center"/>
      <protection locked="0"/>
    </xf>
    <xf numFmtId="0" fontId="1" fillId="5" borderId="1" xfId="0" applyFont="1" applyFill="1" applyBorder="1" applyAlignment="1">
      <alignment horizontal="left" vertical="center"/>
    </xf>
    <xf numFmtId="0" fontId="1" fillId="5" borderId="1" xfId="0" applyFont="1" applyFill="1" applyBorder="1" applyAlignment="1">
      <alignment vertical="center"/>
    </xf>
    <xf numFmtId="0" fontId="1" fillId="5" borderId="1" xfId="0" applyFont="1" applyFill="1" applyBorder="1" applyAlignment="1">
      <alignment horizontal="center" vertical="center"/>
    </xf>
    <xf numFmtId="0" fontId="0" fillId="2" borderId="5" xfId="0" applyFill="1" applyBorder="1" applyAlignment="1">
      <alignment vertical="center"/>
    </xf>
    <xf numFmtId="0" fontId="0" fillId="2" borderId="9" xfId="0" applyFill="1" applyBorder="1" applyAlignment="1">
      <alignment vertical="center"/>
    </xf>
    <xf numFmtId="0" fontId="0" fillId="7" borderId="2" xfId="0" applyFill="1" applyBorder="1" applyAlignment="1">
      <alignment horizontal="left" vertical="center"/>
    </xf>
    <xf numFmtId="0" fontId="0" fillId="7" borderId="8" xfId="0" applyFill="1" applyBorder="1" applyAlignment="1">
      <alignment horizontal="left" vertical="center"/>
    </xf>
    <xf numFmtId="0" fontId="0" fillId="7" borderId="3" xfId="0" applyFill="1" applyBorder="1" applyAlignment="1">
      <alignment horizontal="left" vertical="center"/>
    </xf>
    <xf numFmtId="0" fontId="0" fillId="3" borderId="5" xfId="0" applyFill="1" applyBorder="1" applyAlignment="1">
      <alignment vertical="center"/>
    </xf>
    <xf numFmtId="0" fontId="0" fillId="3" borderId="9" xfId="0" applyFill="1" applyBorder="1" applyAlignment="1">
      <alignment vertical="center"/>
    </xf>
    <xf numFmtId="0" fontId="0" fillId="3" borderId="4" xfId="0" applyFill="1" applyBorder="1" applyAlignment="1">
      <alignment vertical="center"/>
    </xf>
    <xf numFmtId="0" fontId="0" fillId="2" borderId="12" xfId="0" applyFill="1" applyBorder="1" applyAlignment="1">
      <alignment horizontal="left" vertical="center"/>
    </xf>
    <xf numFmtId="0" fontId="0" fillId="2" borderId="0" xfId="0" applyFill="1" applyAlignment="1">
      <alignment horizontal="left" vertical="center"/>
    </xf>
    <xf numFmtId="0" fontId="0" fillId="3" borderId="12" xfId="0" applyFill="1" applyBorder="1" applyAlignment="1">
      <alignment horizontal="left" vertical="center"/>
    </xf>
    <xf numFmtId="0" fontId="0" fillId="3" borderId="0" xfId="0" applyFill="1" applyAlignment="1">
      <alignment horizontal="left" vertical="center"/>
    </xf>
    <xf numFmtId="0" fontId="0" fillId="3" borderId="13" xfId="0" applyFill="1" applyBorder="1" applyAlignment="1">
      <alignment horizontal="left" vertical="center"/>
    </xf>
    <xf numFmtId="0" fontId="0" fillId="2" borderId="14" xfId="0" applyFill="1" applyBorder="1" applyAlignment="1">
      <alignment horizontal="center" vertical="center"/>
    </xf>
    <xf numFmtId="49" fontId="0" fillId="0" borderId="15" xfId="0" applyNumberFormat="1" applyBorder="1" applyAlignment="1" applyProtection="1">
      <alignment horizontal="left" vertical="center"/>
      <protection locked="0"/>
    </xf>
    <xf numFmtId="0" fontId="0" fillId="2" borderId="15" xfId="0" applyFill="1" applyBorder="1" applyAlignment="1">
      <alignment horizontal="center" vertical="center"/>
    </xf>
    <xf numFmtId="49" fontId="0" fillId="4" borderId="15" xfId="0" applyNumberFormat="1" applyFill="1" applyBorder="1" applyAlignment="1" applyProtection="1">
      <alignment horizontal="left" vertical="center"/>
      <protection locked="0"/>
    </xf>
    <xf numFmtId="0" fontId="0" fillId="3" borderId="15" xfId="0" applyFill="1" applyBorder="1" applyAlignment="1">
      <alignment horizontal="center" vertical="center"/>
    </xf>
    <xf numFmtId="0" fontId="0" fillId="3" borderId="16" xfId="0" applyFill="1" applyBorder="1" applyAlignment="1">
      <alignment horizontal="center" vertical="center"/>
    </xf>
    <xf numFmtId="49" fontId="0" fillId="4" borderId="16" xfId="0" applyNumberFormat="1" applyFill="1" applyBorder="1" applyAlignment="1" applyProtection="1">
      <alignment horizontal="left" vertical="center"/>
      <protection locked="0"/>
    </xf>
    <xf numFmtId="0" fontId="0" fillId="2" borderId="17" xfId="0" applyFill="1" applyBorder="1" applyAlignment="1">
      <alignment horizontal="center" vertical="center"/>
    </xf>
    <xf numFmtId="49" fontId="0" fillId="0" borderId="17" xfId="0" applyNumberFormat="1" applyBorder="1" applyAlignment="1" applyProtection="1">
      <alignment horizontal="left" vertical="center"/>
      <protection locked="0"/>
    </xf>
    <xf numFmtId="0" fontId="0" fillId="3" borderId="17" xfId="0" applyFill="1" applyBorder="1" applyAlignment="1">
      <alignment horizontal="center" vertical="center"/>
    </xf>
    <xf numFmtId="49" fontId="0" fillId="0" borderId="16" xfId="0" applyNumberFormat="1" applyBorder="1" applyAlignment="1" applyProtection="1">
      <alignment horizontal="left" vertical="center"/>
      <protection locked="0"/>
    </xf>
    <xf numFmtId="0" fontId="0" fillId="2" borderId="16" xfId="0" applyFill="1" applyBorder="1" applyAlignment="1">
      <alignment horizontal="center" vertical="center"/>
    </xf>
    <xf numFmtId="0" fontId="0" fillId="5" borderId="0" xfId="0" applyFill="1" applyAlignment="1">
      <alignment vertical="center"/>
    </xf>
    <xf numFmtId="0" fontId="0" fillId="5" borderId="4" xfId="0" applyFill="1" applyBorder="1" applyAlignment="1">
      <alignment vertical="center"/>
    </xf>
    <xf numFmtId="0" fontId="9" fillId="0" borderId="1" xfId="0" applyFont="1" applyBorder="1" applyAlignment="1">
      <alignment vertical="center"/>
    </xf>
    <xf numFmtId="0" fontId="10" fillId="0" borderId="8" xfId="0" applyFont="1" applyBorder="1" applyAlignment="1">
      <alignment horizontal="left" vertical="center"/>
    </xf>
    <xf numFmtId="0" fontId="10" fillId="0" borderId="3" xfId="0" applyFont="1" applyBorder="1" applyAlignment="1">
      <alignment horizontal="left" vertical="center"/>
    </xf>
    <xf numFmtId="0" fontId="9" fillId="0" borderId="10" xfId="0" applyFont="1" applyBorder="1" applyAlignment="1">
      <alignment vertical="center"/>
    </xf>
    <xf numFmtId="0" fontId="10" fillId="0" borderId="28" xfId="0" applyFont="1" applyBorder="1" applyAlignment="1">
      <alignment vertical="center"/>
    </xf>
    <xf numFmtId="0" fontId="10" fillId="0" borderId="30" xfId="0" applyFont="1" applyBorder="1" applyAlignment="1">
      <alignment horizontal="left" vertical="center"/>
    </xf>
    <xf numFmtId="0" fontId="10" fillId="0" borderId="39" xfId="0" applyFont="1" applyBorder="1" applyAlignment="1">
      <alignment vertical="center"/>
    </xf>
    <xf numFmtId="0" fontId="10" fillId="0" borderId="40" xfId="0" applyFont="1" applyBorder="1" applyAlignment="1">
      <alignment vertical="center"/>
    </xf>
    <xf numFmtId="0" fontId="10" fillId="0" borderId="41" xfId="0" applyFont="1" applyBorder="1" applyAlignment="1">
      <alignment vertical="center"/>
    </xf>
    <xf numFmtId="0" fontId="10" fillId="0" borderId="42" xfId="0" applyFont="1" applyBorder="1" applyAlignment="1">
      <alignment horizontal="left" vertical="center"/>
    </xf>
    <xf numFmtId="0" fontId="10" fillId="0" borderId="44" xfId="0" applyFont="1" applyBorder="1" applyAlignment="1">
      <alignment vertical="center"/>
    </xf>
    <xf numFmtId="49" fontId="11" fillId="0" borderId="30"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17" xfId="0" applyFont="1" applyBorder="1" applyAlignment="1">
      <alignment horizontal="center" vertical="center"/>
    </xf>
    <xf numFmtId="0" fontId="11" fillId="0" borderId="15" xfId="0" applyFont="1" applyBorder="1" applyAlignment="1">
      <alignment horizontal="center" vertical="center"/>
    </xf>
    <xf numFmtId="0" fontId="11" fillId="0" borderId="29" xfId="0" applyFont="1" applyBorder="1" applyAlignment="1">
      <alignment horizontal="center" vertical="center"/>
    </xf>
    <xf numFmtId="0" fontId="11" fillId="0" borderId="16" xfId="0" applyFont="1" applyBorder="1" applyAlignment="1">
      <alignment horizontal="center" vertical="center"/>
    </xf>
    <xf numFmtId="0" fontId="9" fillId="0" borderId="32" xfId="0" applyFont="1" applyBorder="1" applyAlignment="1">
      <alignment horizontal="left" vertical="center"/>
    </xf>
    <xf numFmtId="0" fontId="9" fillId="0" borderId="33" xfId="0" applyFont="1" applyBorder="1" applyAlignment="1">
      <alignment horizontal="left" vertical="center"/>
    </xf>
    <xf numFmtId="0" fontId="9" fillId="0" borderId="34" xfId="0" applyFont="1" applyBorder="1" applyAlignment="1">
      <alignment horizontal="left" vertical="center"/>
    </xf>
    <xf numFmtId="0" fontId="11" fillId="0" borderId="25" xfId="0" applyFont="1" applyBorder="1" applyAlignment="1">
      <alignment horizontal="left" vertical="center"/>
    </xf>
    <xf numFmtId="0" fontId="11" fillId="0" borderId="22" xfId="0" applyFont="1" applyBorder="1" applyAlignment="1">
      <alignment horizontal="left" vertical="center"/>
    </xf>
    <xf numFmtId="14" fontId="11" fillId="0" borderId="22" xfId="0" applyNumberFormat="1" applyFont="1" applyBorder="1" applyAlignment="1">
      <alignment horizontal="left" vertical="center"/>
    </xf>
    <xf numFmtId="0" fontId="11" fillId="0" borderId="35" xfId="0" applyFont="1" applyBorder="1" applyAlignment="1">
      <alignment horizontal="left" vertical="center"/>
    </xf>
    <xf numFmtId="0" fontId="11" fillId="0" borderId="26" xfId="0" applyFont="1" applyBorder="1" applyAlignment="1">
      <alignment horizontal="left" vertical="center"/>
    </xf>
    <xf numFmtId="0" fontId="11" fillId="0" borderId="21" xfId="0" applyFont="1" applyBorder="1" applyAlignment="1">
      <alignment horizontal="left" vertical="center"/>
    </xf>
    <xf numFmtId="14" fontId="11" fillId="0" borderId="21" xfId="0" applyNumberFormat="1" applyFont="1" applyBorder="1" applyAlignment="1">
      <alignment horizontal="left" vertical="center"/>
    </xf>
    <xf numFmtId="0" fontId="11" fillId="0" borderId="36" xfId="0" applyFont="1" applyBorder="1" applyAlignment="1">
      <alignment horizontal="left" vertical="center"/>
    </xf>
    <xf numFmtId="0" fontId="11" fillId="0" borderId="24" xfId="0" applyFont="1" applyBorder="1" applyAlignment="1">
      <alignment horizontal="left" vertical="center"/>
    </xf>
    <xf numFmtId="0" fontId="11" fillId="0" borderId="20" xfId="0" applyFont="1" applyBorder="1" applyAlignment="1">
      <alignment horizontal="left" vertical="center"/>
    </xf>
    <xf numFmtId="14" fontId="11" fillId="0" borderId="20" xfId="0" applyNumberFormat="1" applyFont="1" applyBorder="1" applyAlignment="1">
      <alignment horizontal="left" vertical="center"/>
    </xf>
    <xf numFmtId="0" fontId="11" fillId="0" borderId="37" xfId="0" applyFont="1" applyBorder="1" applyAlignment="1">
      <alignment horizontal="left" vertical="center"/>
    </xf>
    <xf numFmtId="0" fontId="11" fillId="0" borderId="27" xfId="0" applyFont="1" applyBorder="1" applyAlignment="1">
      <alignment horizontal="left" vertical="center"/>
    </xf>
    <xf numFmtId="0" fontId="11" fillId="0" borderId="23" xfId="0" applyFont="1" applyBorder="1" applyAlignment="1">
      <alignment horizontal="left" vertical="center"/>
    </xf>
    <xf numFmtId="14" fontId="11" fillId="0" borderId="23" xfId="0" applyNumberFormat="1" applyFont="1" applyBorder="1" applyAlignment="1">
      <alignment horizontal="left" vertical="center"/>
    </xf>
    <xf numFmtId="0" fontId="11" fillId="0" borderId="38" xfId="0" applyFont="1" applyBorder="1" applyAlignment="1">
      <alignment horizontal="left" vertical="center"/>
    </xf>
    <xf numFmtId="0" fontId="11" fillId="0" borderId="43" xfId="0" applyFont="1" applyBorder="1" applyAlignment="1">
      <alignment horizontal="left" vertical="center"/>
    </xf>
    <xf numFmtId="0" fontId="11" fillId="0" borderId="45" xfId="0" applyFont="1" applyBorder="1" applyAlignment="1">
      <alignment horizontal="left" vertical="center"/>
    </xf>
    <xf numFmtId="0" fontId="11" fillId="0" borderId="46" xfId="0" applyFont="1" applyBorder="1" applyAlignment="1">
      <alignment horizontal="left" vertical="center"/>
    </xf>
    <xf numFmtId="14" fontId="11" fillId="0" borderId="46" xfId="0" applyNumberFormat="1" applyFont="1" applyBorder="1" applyAlignment="1">
      <alignment horizontal="left" vertical="center"/>
    </xf>
    <xf numFmtId="0" fontId="11" fillId="0" borderId="47" xfId="0" applyFont="1" applyBorder="1" applyAlignment="1">
      <alignment horizontal="left" vertical="center"/>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11" fillId="0" borderId="19" xfId="0" applyFont="1" applyBorder="1" applyAlignment="1">
      <alignment horizontal="center" vertical="center"/>
    </xf>
    <xf numFmtId="0" fontId="11" fillId="0" borderId="50" xfId="0" applyFont="1" applyBorder="1" applyAlignment="1">
      <alignment horizontal="center" vertical="center"/>
    </xf>
    <xf numFmtId="0" fontId="11" fillId="0" borderId="51" xfId="0" applyFont="1" applyBorder="1" applyAlignment="1">
      <alignment horizontal="center" vertical="center"/>
    </xf>
    <xf numFmtId="0" fontId="9" fillId="0" borderId="6" xfId="0" applyFont="1" applyBorder="1" applyAlignment="1">
      <alignment vertical="center"/>
    </xf>
    <xf numFmtId="0" fontId="11" fillId="0" borderId="52" xfId="0" applyFont="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56" xfId="0" applyFont="1" applyBorder="1" applyAlignment="1">
      <alignment horizontal="center" vertical="center"/>
    </xf>
    <xf numFmtId="49" fontId="0" fillId="4" borderId="3" xfId="0" applyNumberFormat="1" applyFill="1" applyBorder="1" applyAlignment="1" applyProtection="1">
      <alignment horizontal="left" vertical="center"/>
      <protection locked="0"/>
    </xf>
    <xf numFmtId="0" fontId="0" fillId="2" borderId="57" xfId="0" applyFill="1" applyBorder="1" applyAlignment="1">
      <alignment horizontal="center" vertical="center"/>
    </xf>
    <xf numFmtId="0" fontId="10" fillId="0" borderId="59" xfId="0" applyFont="1" applyBorder="1" applyAlignment="1">
      <alignment vertical="center"/>
    </xf>
    <xf numFmtId="0" fontId="11" fillId="0" borderId="60" xfId="0" applyFont="1" applyBorder="1" applyAlignment="1">
      <alignment horizontal="left" vertical="center"/>
    </xf>
    <xf numFmtId="0" fontId="11" fillId="0" borderId="61" xfId="0" applyFont="1" applyBorder="1" applyAlignment="1">
      <alignment horizontal="left" vertical="center"/>
    </xf>
    <xf numFmtId="14" fontId="11" fillId="0" borderId="61" xfId="0" applyNumberFormat="1" applyFont="1" applyBorder="1" applyAlignment="1">
      <alignment horizontal="left" vertical="center"/>
    </xf>
    <xf numFmtId="0" fontId="11" fillId="0" borderId="62" xfId="0" applyFont="1" applyBorder="1" applyAlignment="1">
      <alignment horizontal="left" vertical="center"/>
    </xf>
    <xf numFmtId="0" fontId="11" fillId="0" borderId="4" xfId="0" applyFont="1" applyBorder="1" applyAlignment="1">
      <alignment horizontal="center" vertical="center"/>
    </xf>
    <xf numFmtId="0" fontId="11" fillId="0" borderId="7" xfId="0" applyFont="1" applyBorder="1" applyAlignment="1">
      <alignment horizontal="center" vertical="center"/>
    </xf>
    <xf numFmtId="0" fontId="11" fillId="0" borderId="3" xfId="0" applyFont="1" applyBorder="1" applyAlignment="1">
      <alignment horizontal="center" vertical="center"/>
    </xf>
    <xf numFmtId="0" fontId="10" fillId="0" borderId="58" xfId="0" applyFont="1" applyBorder="1" applyAlignment="1">
      <alignment horizontal="left" vertical="center"/>
    </xf>
    <xf numFmtId="0" fontId="10" fillId="0" borderId="63" xfId="0" applyFont="1" applyBorder="1" applyAlignment="1">
      <alignment vertical="center"/>
    </xf>
    <xf numFmtId="0" fontId="11" fillId="0" borderId="64" xfId="0" applyFont="1" applyBorder="1" applyAlignment="1">
      <alignment horizontal="left" vertical="center"/>
    </xf>
    <xf numFmtId="0" fontId="11" fillId="0" borderId="65" xfId="0" applyFont="1" applyBorder="1" applyAlignment="1">
      <alignment horizontal="left" vertical="center"/>
    </xf>
    <xf numFmtId="14" fontId="11" fillId="0" borderId="65" xfId="0" applyNumberFormat="1" applyFont="1" applyBorder="1" applyAlignment="1">
      <alignment horizontal="left" vertical="center"/>
    </xf>
    <xf numFmtId="0" fontId="11" fillId="0" borderId="66" xfId="0" applyFont="1" applyBorder="1" applyAlignment="1">
      <alignment horizontal="left" vertical="center"/>
    </xf>
    <xf numFmtId="0" fontId="11" fillId="0" borderId="67" xfId="0" applyFont="1" applyBorder="1" applyAlignment="1">
      <alignment horizontal="center" vertical="center"/>
    </xf>
    <xf numFmtId="0" fontId="11" fillId="0" borderId="68" xfId="0" applyFont="1" applyBorder="1" applyAlignment="1">
      <alignment horizontal="center" vertical="center"/>
    </xf>
    <xf numFmtId="0" fontId="11" fillId="0" borderId="58" xfId="0" applyFont="1" applyBorder="1" applyAlignment="1">
      <alignment horizontal="center" vertical="center"/>
    </xf>
    <xf numFmtId="49" fontId="7" fillId="7" borderId="0" xfId="2" applyNumberFormat="1" applyFont="1" applyFill="1" applyProtection="1">
      <protection hidden="1"/>
    </xf>
    <xf numFmtId="0" fontId="7" fillId="5" borderId="0" xfId="2" applyFont="1" applyFill="1"/>
    <xf numFmtId="0" fontId="0" fillId="5" borderId="14" xfId="0" applyFill="1" applyBorder="1" applyAlignment="1" applyProtection="1">
      <alignment horizontal="left" vertical="center"/>
      <protection hidden="1"/>
    </xf>
    <xf numFmtId="0" fontId="0" fillId="5" borderId="14" xfId="0" applyFill="1" applyBorder="1" applyAlignment="1" applyProtection="1">
      <alignment vertical="center"/>
      <protection hidden="1"/>
    </xf>
    <xf numFmtId="0" fontId="0" fillId="5" borderId="16" xfId="0" applyFill="1" applyBorder="1" applyAlignment="1" applyProtection="1">
      <alignment horizontal="left" vertical="center"/>
      <protection hidden="1"/>
    </xf>
    <xf numFmtId="0" fontId="0" fillId="5" borderId="16" xfId="0" applyFill="1" applyBorder="1" applyAlignment="1" applyProtection="1">
      <alignment vertical="center"/>
      <protection hidden="1"/>
    </xf>
    <xf numFmtId="0" fontId="0" fillId="5" borderId="17" xfId="0" applyFill="1" applyBorder="1" applyAlignment="1" applyProtection="1">
      <alignment horizontal="left" vertical="center"/>
      <protection hidden="1"/>
    </xf>
    <xf numFmtId="0" fontId="0" fillId="5" borderId="17" xfId="0" applyFill="1" applyBorder="1" applyAlignment="1" applyProtection="1">
      <alignment vertical="center"/>
      <protection hidden="1"/>
    </xf>
    <xf numFmtId="0" fontId="0" fillId="5" borderId="15" xfId="0" applyFill="1" applyBorder="1" applyAlignment="1" applyProtection="1">
      <alignment horizontal="left" vertical="center"/>
      <protection hidden="1"/>
    </xf>
    <xf numFmtId="0" fontId="0" fillId="5" borderId="15" xfId="0" applyFill="1" applyBorder="1" applyAlignment="1" applyProtection="1">
      <alignment vertical="center"/>
      <protection hidden="1"/>
    </xf>
    <xf numFmtId="0" fontId="0" fillId="5" borderId="3" xfId="0" applyFill="1" applyBorder="1" applyAlignment="1" applyProtection="1">
      <alignment horizontal="left" vertical="center"/>
      <protection hidden="1"/>
    </xf>
    <xf numFmtId="0" fontId="0" fillId="5" borderId="3" xfId="0" applyFill="1" applyBorder="1" applyAlignment="1" applyProtection="1">
      <alignment vertical="center"/>
      <protection hidden="1"/>
    </xf>
    <xf numFmtId="0" fontId="0" fillId="7" borderId="0" xfId="0" applyFill="1" applyAlignment="1">
      <alignment vertical="center"/>
    </xf>
    <xf numFmtId="0" fontId="0" fillId="7" borderId="0" xfId="0" applyFill="1" applyAlignment="1">
      <alignment horizontal="left" vertical="center"/>
    </xf>
    <xf numFmtId="0" fontId="0" fillId="7" borderId="0" xfId="0" applyFill="1" applyAlignment="1">
      <alignment horizontal="center" vertical="center"/>
    </xf>
    <xf numFmtId="0" fontId="0" fillId="7" borderId="0" xfId="0" applyFill="1" applyAlignment="1">
      <alignment horizontal="left"/>
    </xf>
    <xf numFmtId="0" fontId="0" fillId="7" borderId="0" xfId="0" applyFill="1" applyAlignment="1" applyProtection="1">
      <alignment horizontal="left"/>
      <protection hidden="1"/>
    </xf>
    <xf numFmtId="0" fontId="6" fillId="7" borderId="0" xfId="0" applyFont="1" applyFill="1" applyAlignment="1">
      <alignment horizontal="center" vertical="center"/>
    </xf>
    <xf numFmtId="0" fontId="6" fillId="7" borderId="0" xfId="0" applyFont="1" applyFill="1" applyAlignment="1">
      <alignment horizontal="right" vertical="center"/>
    </xf>
    <xf numFmtId="0" fontId="1" fillId="7" borderId="0" xfId="0" applyFont="1" applyFill="1" applyAlignment="1">
      <alignment vertical="center"/>
    </xf>
    <xf numFmtId="0" fontId="0" fillId="7" borderId="0" xfId="0" applyFill="1" applyAlignment="1">
      <alignment vertical="center" wrapText="1"/>
    </xf>
    <xf numFmtId="0" fontId="1" fillId="7" borderId="0" xfId="0" applyFont="1" applyFill="1" applyAlignment="1">
      <alignment vertical="center" wrapText="1"/>
    </xf>
    <xf numFmtId="0" fontId="1" fillId="7" borderId="0" xfId="0" applyFont="1" applyFill="1" applyAlignment="1">
      <alignment horizontal="left" vertical="center"/>
    </xf>
    <xf numFmtId="0" fontId="13" fillId="7" borderId="0" xfId="0" applyFont="1" applyFill="1" applyAlignment="1" applyProtection="1">
      <alignment horizontal="left" vertical="top" wrapText="1"/>
      <protection hidden="1"/>
    </xf>
    <xf numFmtId="164" fontId="0" fillId="7" borderId="0" xfId="0" applyNumberFormat="1" applyFill="1" applyAlignment="1">
      <alignment horizontal="left" vertical="center"/>
    </xf>
    <xf numFmtId="0" fontId="5" fillId="7" borderId="0" xfId="0" applyFont="1" applyFill="1" applyAlignment="1">
      <alignment vertical="center"/>
    </xf>
    <xf numFmtId="0" fontId="14" fillId="7" borderId="0" xfId="0" applyFont="1" applyFill="1"/>
    <xf numFmtId="0" fontId="0" fillId="3" borderId="3" xfId="0" applyFill="1" applyBorder="1" applyAlignment="1">
      <alignment horizontal="center" vertical="center"/>
    </xf>
    <xf numFmtId="0" fontId="0" fillId="6" borderId="14" xfId="0" applyFill="1" applyBorder="1" applyAlignment="1">
      <alignment horizontal="left" vertical="center"/>
    </xf>
    <xf numFmtId="0" fontId="0" fillId="2" borderId="70" xfId="0" applyFill="1" applyBorder="1" applyAlignment="1">
      <alignment horizontal="left" vertical="center"/>
    </xf>
    <xf numFmtId="0" fontId="0" fillId="3" borderId="4" xfId="0" applyFill="1" applyBorder="1" applyAlignment="1">
      <alignment horizontal="left" vertical="center"/>
    </xf>
    <xf numFmtId="0" fontId="0" fillId="2" borderId="5" xfId="0" applyFill="1" applyBorder="1" applyAlignment="1">
      <alignment horizontal="left" vertical="center"/>
    </xf>
    <xf numFmtId="0" fontId="0" fillId="2" borderId="9" xfId="0" applyFill="1" applyBorder="1" applyAlignment="1">
      <alignment horizontal="left" vertical="center"/>
    </xf>
    <xf numFmtId="0" fontId="0" fillId="3" borderId="5" xfId="0" applyFill="1" applyBorder="1" applyAlignment="1">
      <alignment horizontal="left" vertical="center"/>
    </xf>
    <xf numFmtId="0" fontId="0" fillId="3" borderId="9" xfId="0" applyFill="1" applyBorder="1" applyAlignment="1">
      <alignment horizontal="left" vertical="center"/>
    </xf>
    <xf numFmtId="0" fontId="0" fillId="2" borderId="14" xfId="0" applyFill="1" applyBorder="1" applyAlignment="1">
      <alignment horizontal="left" vertical="center"/>
    </xf>
    <xf numFmtId="0" fontId="0" fillId="3" borderId="16" xfId="0" applyFill="1" applyBorder="1" applyAlignment="1">
      <alignment horizontal="left" vertical="center"/>
    </xf>
    <xf numFmtId="0" fontId="0" fillId="6" borderId="16" xfId="0" applyFill="1" applyBorder="1" applyAlignment="1">
      <alignment horizontal="left" vertical="center"/>
    </xf>
    <xf numFmtId="0" fontId="0" fillId="3" borderId="15" xfId="0" applyFill="1" applyBorder="1" applyAlignment="1">
      <alignment horizontal="left" vertical="center"/>
    </xf>
    <xf numFmtId="0" fontId="0" fillId="2" borderId="15" xfId="0" applyFill="1" applyBorder="1" applyAlignment="1">
      <alignment horizontal="left" vertical="center"/>
    </xf>
    <xf numFmtId="0" fontId="0" fillId="3" borderId="0" xfId="0" applyFill="1" applyAlignment="1">
      <alignment vertical="center"/>
    </xf>
    <xf numFmtId="0" fontId="0" fillId="2" borderId="69" xfId="0" applyFill="1" applyBorder="1" applyAlignment="1">
      <alignment horizontal="left" vertical="center"/>
    </xf>
    <xf numFmtId="0" fontId="0" fillId="3" borderId="7" xfId="0" applyFill="1" applyBorder="1" applyAlignment="1">
      <alignment horizontal="left" vertical="center"/>
    </xf>
    <xf numFmtId="0" fontId="1" fillId="3" borderId="0" xfId="0" applyFont="1" applyFill="1" applyAlignment="1">
      <alignment vertical="center"/>
    </xf>
    <xf numFmtId="0" fontId="4" fillId="0" borderId="5" xfId="0" applyFont="1" applyBorder="1" applyAlignment="1" applyProtection="1">
      <alignment horizontal="center" vertical="center" shrinkToFit="1"/>
      <protection locked="0"/>
    </xf>
    <xf numFmtId="0" fontId="4" fillId="0" borderId="12"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4" xfId="0" applyFont="1" applyBorder="1" applyAlignment="1" applyProtection="1">
      <alignment horizontal="center" vertical="center" shrinkToFit="1"/>
      <protection locked="0"/>
    </xf>
    <xf numFmtId="0" fontId="4" fillId="0" borderId="13" xfId="0" applyFont="1" applyBorder="1" applyAlignment="1" applyProtection="1">
      <alignment horizontal="center" vertical="center" shrinkToFit="1"/>
      <protection locked="0"/>
    </xf>
    <xf numFmtId="0" fontId="4" fillId="0" borderId="7" xfId="0" applyFont="1" applyBorder="1" applyAlignment="1" applyProtection="1">
      <alignment horizontal="center" vertical="center" shrinkToFit="1"/>
      <protection locked="0"/>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9" fillId="0" borderId="18" xfId="0" applyFont="1" applyBorder="1" applyAlignment="1">
      <alignment horizontal="left" vertical="center"/>
    </xf>
    <xf numFmtId="0" fontId="9" fillId="0" borderId="31" xfId="0" applyFont="1" applyBorder="1" applyAlignment="1">
      <alignment horizontal="left" vertical="center"/>
    </xf>
    <xf numFmtId="0" fontId="4" fillId="5" borderId="5" xfId="0" applyFont="1" applyFill="1" applyBorder="1" applyAlignment="1">
      <alignment horizontal="center" vertical="center"/>
    </xf>
    <xf numFmtId="0" fontId="4" fillId="5" borderId="12" xfId="0" applyFont="1" applyFill="1" applyBorder="1" applyAlignment="1">
      <alignment horizontal="center" vertical="center"/>
    </xf>
    <xf numFmtId="0" fontId="4" fillId="5" borderId="4" xfId="0" applyFont="1" applyFill="1" applyBorder="1" applyAlignment="1">
      <alignment horizontal="center" vertical="center"/>
    </xf>
    <xf numFmtId="0" fontId="4" fillId="5" borderId="13" xfId="0" applyFont="1" applyFill="1" applyBorder="1" applyAlignment="1">
      <alignment horizontal="center" vertical="center"/>
    </xf>
    <xf numFmtId="0" fontId="6" fillId="5" borderId="12" xfId="0" applyFont="1" applyFill="1" applyBorder="1" applyAlignment="1">
      <alignment horizontal="center" vertical="center"/>
    </xf>
    <xf numFmtId="0" fontId="6" fillId="5" borderId="11" xfId="0" applyFont="1" applyFill="1" applyBorder="1" applyAlignment="1">
      <alignment horizontal="center" vertical="center"/>
    </xf>
    <xf numFmtId="14" fontId="6" fillId="5" borderId="13" xfId="0" applyNumberFormat="1" applyFont="1" applyFill="1" applyBorder="1" applyAlignment="1">
      <alignment horizontal="center" vertical="center"/>
    </xf>
    <xf numFmtId="0" fontId="6" fillId="5" borderId="7" xfId="0" applyFont="1" applyFill="1" applyBorder="1" applyAlignment="1">
      <alignment horizontal="center" vertical="center"/>
    </xf>
    <xf numFmtId="166" fontId="0" fillId="0" borderId="17" xfId="0" applyNumberFormat="1" applyBorder="1" applyAlignment="1" applyProtection="1">
      <alignment horizontal="left" vertical="center"/>
      <protection locked="0"/>
    </xf>
    <xf numFmtId="166" fontId="0" fillId="4" borderId="3" xfId="0" applyNumberFormat="1" applyFill="1" applyBorder="1" applyAlignment="1" applyProtection="1">
      <alignment horizontal="left" vertical="center"/>
      <protection locked="0"/>
    </xf>
    <xf numFmtId="166" fontId="0" fillId="0" borderId="15" xfId="0" applyNumberFormat="1" applyBorder="1" applyAlignment="1" applyProtection="1">
      <alignment horizontal="left" vertical="center"/>
      <protection locked="0"/>
    </xf>
    <xf numFmtId="166" fontId="0" fillId="4" borderId="15" xfId="0" applyNumberFormat="1" applyFill="1" applyBorder="1" applyAlignment="1" applyProtection="1">
      <alignment horizontal="left" vertical="center"/>
      <protection locked="0"/>
    </xf>
    <xf numFmtId="166" fontId="0" fillId="4" borderId="16" xfId="0" applyNumberFormat="1" applyFill="1" applyBorder="1" applyAlignment="1" applyProtection="1">
      <alignment horizontal="left" vertical="center"/>
      <protection locked="0"/>
    </xf>
    <xf numFmtId="166" fontId="0" fillId="0" borderId="16" xfId="0" applyNumberFormat="1" applyBorder="1" applyAlignment="1" applyProtection="1">
      <alignment horizontal="left" vertical="center"/>
      <protection locked="0"/>
    </xf>
  </cellXfs>
  <cellStyles count="3">
    <cellStyle name="Normal" xfId="0" builtinId="0"/>
    <cellStyle name="Normal 2" xfId="1" xr:uid="{00000000-0005-0000-0000-000001000000}"/>
    <cellStyle name="Normal 3" xfId="2" xr:uid="{41DCB170-EAD3-4755-A56B-9687A87CC95F}"/>
  </cellStyles>
  <dxfs count="4">
    <dxf>
      <fill>
        <patternFill>
          <bgColor rgb="FF92D050"/>
        </patternFill>
      </fill>
    </dxf>
    <dxf>
      <fill>
        <patternFill>
          <bgColor rgb="FFFF0000"/>
        </patternFill>
      </fill>
    </dxf>
    <dxf>
      <fill>
        <patternFill>
          <bgColor theme="0" tint="-0.14996795556505021"/>
        </patternFill>
      </fill>
    </dxf>
    <dxf>
      <fill>
        <patternFill>
          <bgColor rgb="FFFFC000"/>
        </patternFill>
      </fill>
    </dxf>
  </dxfs>
  <tableStyles count="0" defaultTableStyle="TableStyleMedium2" defaultPivotStyle="PivotStyleMedium9"/>
  <colors>
    <mruColors>
      <color rgb="FFE2E2E2"/>
      <color rgb="FFF9F9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11</xdr:col>
      <xdr:colOff>10584</xdr:colOff>
      <xdr:row>3</xdr:row>
      <xdr:rowOff>10584</xdr:rowOff>
    </xdr:from>
    <xdr:to>
      <xdr:col>11</xdr:col>
      <xdr:colOff>4618584</xdr:colOff>
      <xdr:row>27</xdr:row>
      <xdr:rowOff>21168</xdr:rowOff>
    </xdr:to>
    <xdr:sp macro="" textlink="">
      <xdr:nvSpPr>
        <xdr:cNvPr id="7" name="TextBox 1">
          <a:extLst>
            <a:ext uri="{FF2B5EF4-FFF2-40B4-BE49-F238E27FC236}">
              <a16:creationId xmlns:a16="http://schemas.microsoft.com/office/drawing/2014/main" id="{B362A9C8-C6BA-4905-B1B9-9342BDE1F398}"/>
            </a:ext>
          </a:extLst>
        </xdr:cNvPr>
        <xdr:cNvSpPr txBox="1"/>
      </xdr:nvSpPr>
      <xdr:spPr>
        <a:xfrm>
          <a:off x="8519584" y="941917"/>
          <a:ext cx="4608000" cy="5598584"/>
        </a:xfrm>
        <a:prstGeom prst="rect">
          <a:avLst/>
        </a:prstGeom>
        <a:solidFill>
          <a:schemeClr val="tx2">
            <a:lumMod val="20000"/>
            <a:lumOff val="80000"/>
          </a:schemeClr>
        </a:solid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800" b="1"/>
            <a:t>PLEASE READ THESE INSTRUCTIONS</a:t>
          </a:r>
        </a:p>
        <a:p>
          <a:endParaRPr lang="en-GB" sz="1200"/>
        </a:p>
        <a:p>
          <a:r>
            <a:rPr lang="en-GB" sz="1400" b="1">
              <a:solidFill>
                <a:sysClr val="windowText" lastClr="000000"/>
              </a:solidFill>
            </a:rPr>
            <a:t>BEFORE THE GALA</a:t>
          </a:r>
        </a:p>
        <a:p>
          <a:endParaRPr lang="en-GB" sz="1200"/>
        </a:p>
        <a:p>
          <a:pPr marL="288000" indent="-288000">
            <a:buFont typeface="+mj-lt"/>
            <a:buAutoNum type="arabicPeriod"/>
          </a:pPr>
          <a:r>
            <a:rPr lang="en-GB" sz="1200"/>
            <a:t>Click in the </a:t>
          </a:r>
          <a:r>
            <a:rPr lang="en-GB" sz="1200" b="1"/>
            <a:t>'Club Name' </a:t>
          </a:r>
          <a:r>
            <a:rPr lang="en-GB" sz="1200"/>
            <a:t>box and pick your club name using the drop down arrow which appears to the right.</a:t>
          </a:r>
        </a:p>
        <a:p>
          <a:pPr marL="288000" indent="-288000">
            <a:buFont typeface="+mj-lt"/>
            <a:buAutoNum type="arabicPeriod"/>
          </a:pPr>
          <a:endParaRPr lang="en-GB" sz="1200"/>
        </a:p>
        <a:p>
          <a:pPr marL="288000" indent="-288000">
            <a:buFont typeface="+mj-lt"/>
            <a:buAutoNum type="arabicPeriod"/>
          </a:pPr>
          <a:r>
            <a:rPr lang="en-GB" sz="1200"/>
            <a:t>Enter swimmers details for all events. Ensure the membership number, name and DoB match their Swim England Membership record.</a:t>
          </a:r>
          <a:br>
            <a:rPr lang="en-GB" sz="1200"/>
          </a:br>
          <a:br>
            <a:rPr lang="en-GB" sz="700" b="1"/>
          </a:br>
          <a:r>
            <a:rPr lang="en-GB" sz="1200" b="1">
              <a:solidFill>
                <a:schemeClr val="accent6">
                  <a:lumMod val="75000"/>
                </a:schemeClr>
              </a:solidFill>
            </a:rPr>
            <a:t>Please ensure that the DoB is entered</a:t>
          </a:r>
          <a:r>
            <a:rPr lang="en-GB" sz="1200" b="1" baseline="0">
              <a:solidFill>
                <a:schemeClr val="accent6">
                  <a:lumMod val="75000"/>
                </a:schemeClr>
              </a:solidFill>
            </a:rPr>
            <a:t> as DD/MM/YYYY.</a:t>
          </a:r>
          <a:endParaRPr lang="en-GB" sz="1200" b="1">
            <a:solidFill>
              <a:schemeClr val="accent6">
                <a:lumMod val="75000"/>
              </a:schemeClr>
            </a:solidFill>
          </a:endParaRPr>
        </a:p>
        <a:p>
          <a:pPr marL="288000" indent="-288000">
            <a:buFont typeface="+mj-lt"/>
            <a:buAutoNum type="arabicPeriod"/>
          </a:pPr>
          <a:endParaRPr lang="en-GB" sz="600"/>
        </a:p>
        <a:p>
          <a:pPr marL="288000" indent="-288000">
            <a:buFont typeface="+mj-lt"/>
            <a:buAutoNum type="arabicPeriod"/>
          </a:pPr>
          <a:r>
            <a:rPr lang="en-GB" sz="1200"/>
            <a:t>Please do not 'drag and drop' or 'cut</a:t>
          </a:r>
          <a:r>
            <a:rPr lang="en-GB" sz="1200" baseline="0"/>
            <a:t> and paste' cells </a:t>
          </a:r>
          <a:r>
            <a:rPr lang="en-GB" sz="1200"/>
            <a:t>as this will break things. You can </a:t>
          </a:r>
          <a:r>
            <a:rPr lang="en-GB" sz="1200" b="1"/>
            <a:t>copy and paste (values)</a:t>
          </a:r>
          <a:r>
            <a:rPr lang="en-GB" sz="1200"/>
            <a:t>.</a:t>
          </a:r>
        </a:p>
        <a:p>
          <a:pPr marL="288000" indent="-288000">
            <a:buFont typeface="+mj-lt"/>
            <a:buAutoNum type="arabicPeriod"/>
          </a:pPr>
          <a:endParaRPr lang="en-GB" sz="1200"/>
        </a:p>
        <a:p>
          <a:pPr marL="288000" indent="-288000">
            <a:buFont typeface="+mj-lt"/>
            <a:buAutoNum type="arabicPeriod"/>
          </a:pPr>
          <a:r>
            <a:rPr lang="en-GB" sz="1200"/>
            <a:t>Follow the instructions on the </a:t>
          </a:r>
          <a:r>
            <a:rPr lang="en-GB" sz="1200" b="1"/>
            <a:t>'Rankings Validation'</a:t>
          </a:r>
          <a:r>
            <a:rPr lang="en-GB" sz="1200"/>
            <a:t> worksheet to check that the</a:t>
          </a:r>
          <a:r>
            <a:rPr lang="en-GB" sz="1200" baseline="0"/>
            <a:t> swimmers details match their Swim England registration.</a:t>
          </a:r>
          <a:endParaRPr lang="en-GB" sz="1200"/>
        </a:p>
        <a:p>
          <a:pPr marL="228600" indent="-228600">
            <a:buFont typeface="+mj-lt"/>
            <a:buAutoNum type="arabicPeriod" startAt="5"/>
          </a:pPr>
          <a:endParaRPr lang="en-GB" sz="1200"/>
        </a:p>
        <a:p>
          <a:pPr marL="228600" indent="-228600">
            <a:buFont typeface="+mj-lt"/>
            <a:buAutoNum type="arabicPeriod" startAt="5"/>
          </a:pPr>
          <a:r>
            <a:rPr lang="en-GB" sz="1200" b="1"/>
            <a:t>You can PRINT this sheet for coaches and team managers to use poolside;</a:t>
          </a:r>
          <a:r>
            <a:rPr lang="en-GB" sz="1200" b="1" baseline="0"/>
            <a:t> </a:t>
          </a:r>
          <a:r>
            <a:rPr lang="en-GB" sz="1200" b="1"/>
            <a:t>it should print properly on two pages of A4.</a:t>
          </a:r>
        </a:p>
        <a:p>
          <a:pPr marL="228600" indent="-228600">
            <a:buFont typeface="+mj-lt"/>
            <a:buAutoNum type="arabicPeriod" startAt="5"/>
          </a:pPr>
          <a:endParaRPr lang="en-GB" sz="1200" b="1">
            <a:solidFill>
              <a:sysClr val="windowText" lastClr="000000"/>
            </a:solidFill>
          </a:endParaRPr>
        </a:p>
        <a:p>
          <a:pPr marL="228600" indent="-228600">
            <a:buFont typeface="+mj-lt"/>
            <a:buAutoNum type="arabicPeriod" startAt="5"/>
          </a:pPr>
          <a:r>
            <a:rPr lang="en-GB" sz="1200" b="1">
              <a:solidFill>
                <a:srgbClr val="FF0000"/>
              </a:solidFill>
            </a:rPr>
            <a:t>IMPORTANT</a:t>
          </a:r>
          <a:r>
            <a:rPr lang="en-GB" sz="1200" b="1" baseline="0">
              <a:solidFill>
                <a:srgbClr val="FF0000"/>
              </a:solidFill>
            </a:rPr>
            <a:t> </a:t>
          </a:r>
          <a:r>
            <a:rPr lang="en-GB" sz="1200" b="0" baseline="0">
              <a:solidFill>
                <a:srgbClr val="FF0000"/>
              </a:solidFill>
            </a:rPr>
            <a:t>- Once the team sheet has been validated, please save the file as an </a:t>
          </a:r>
          <a:r>
            <a:rPr lang="en-GB" sz="1200" b="1" baseline="0">
              <a:solidFill>
                <a:srgbClr val="FF0000"/>
              </a:solidFill>
            </a:rPr>
            <a:t>.xlsm file (Excel Macro-Enabled Worksheet</a:t>
          </a:r>
          <a:r>
            <a:rPr lang="en-GB" sz="1200" b="0" baseline="0">
              <a:solidFill>
                <a:srgbClr val="FF0000"/>
              </a:solidFill>
            </a:rPr>
            <a:t>) for importing into the Gala Recording Sheet.</a:t>
          </a:r>
        </a:p>
        <a:p>
          <a:pPr marL="228600" indent="-228600">
            <a:buFont typeface="+mj-lt"/>
            <a:buAutoNum type="arabicPeriod" startAt="5"/>
          </a:pPr>
          <a:endParaRPr lang="en-GB" sz="1200">
            <a:solidFill>
              <a:sysClr val="windowText" lastClr="000000"/>
            </a:solidFill>
          </a:endParaRPr>
        </a:p>
        <a:p>
          <a:pPr marL="228600" indent="-228600">
            <a:buFont typeface="+mj-lt"/>
            <a:buAutoNum type="arabicPeriod" startAt="5"/>
          </a:pPr>
          <a:r>
            <a:rPr lang="en-GB" sz="1200" b="1">
              <a:solidFill>
                <a:sysClr val="windowText" lastClr="000000"/>
              </a:solidFill>
            </a:rPr>
            <a:t>EMAIL the completed sheet to your host club by 12 noon the Friday before the gala.</a:t>
          </a:r>
        </a:p>
        <a:p>
          <a:pPr marL="228600" indent="-228600">
            <a:buFont typeface="+mj-lt"/>
            <a:buAutoNum type="arabicPeriod" startAt="5"/>
          </a:pPr>
          <a:endParaRPr lang="en-GB" sz="12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116417</xdr:colOff>
      <xdr:row>0</xdr:row>
      <xdr:rowOff>52917</xdr:rowOff>
    </xdr:from>
    <xdr:to>
      <xdr:col>1</xdr:col>
      <xdr:colOff>5429250</xdr:colOff>
      <xdr:row>33</xdr:row>
      <xdr:rowOff>167217</xdr:rowOff>
    </xdr:to>
    <xdr:sp macro="" textlink="">
      <xdr:nvSpPr>
        <xdr:cNvPr id="4" name="TextBox 1">
          <a:extLst>
            <a:ext uri="{FF2B5EF4-FFF2-40B4-BE49-F238E27FC236}">
              <a16:creationId xmlns:a16="http://schemas.microsoft.com/office/drawing/2014/main" id="{9AE3B15C-B888-4135-9958-0A864413973E}"/>
            </a:ext>
          </a:extLst>
        </xdr:cNvPr>
        <xdr:cNvSpPr txBox="1"/>
      </xdr:nvSpPr>
      <xdr:spPr>
        <a:xfrm>
          <a:off x="4370917" y="52917"/>
          <a:ext cx="5312833" cy="6400800"/>
        </a:xfrm>
        <a:prstGeom prst="rect">
          <a:avLst/>
        </a:prstGeom>
        <a:solidFill>
          <a:schemeClr val="tx2">
            <a:lumMod val="20000"/>
            <a:lumOff val="80000"/>
          </a:schemeClr>
        </a:solid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sz="1800" b="1"/>
            <a:t>PLEASE READ THESE INSTRUCTIONS</a:t>
          </a:r>
        </a:p>
        <a:p>
          <a:endParaRPr lang="en-GB" sz="1200"/>
        </a:p>
        <a:p>
          <a:r>
            <a:rPr lang="en-GB" sz="1400" b="1">
              <a:solidFill>
                <a:schemeClr val="accent1">
                  <a:lumMod val="75000"/>
                </a:schemeClr>
              </a:solidFill>
            </a:rPr>
            <a:t>RANKINGS</a:t>
          </a:r>
          <a:r>
            <a:rPr lang="en-GB" sz="1400" b="1" baseline="0">
              <a:solidFill>
                <a:schemeClr val="accent1">
                  <a:lumMod val="75000"/>
                </a:schemeClr>
              </a:solidFill>
            </a:rPr>
            <a:t> VALIDATION - INDIVIDUAL EVENTS ONLY</a:t>
          </a:r>
        </a:p>
        <a:p>
          <a:r>
            <a:rPr lang="en-GB" sz="1300" b="1" baseline="0">
              <a:solidFill>
                <a:srgbClr val="FF0000"/>
              </a:solidFill>
            </a:rPr>
            <a:t>AS OUR GALAS ARE LICENSED, YOU MUST CHECK THAT YOUR TEAM MEMBER DETAILS ARE ALL ENTERED EXACTLY AS SHOWN ON RANKINGS.</a:t>
          </a:r>
        </a:p>
        <a:p>
          <a:pPr marL="216000" indent="-216000">
            <a:spcBef>
              <a:spcPts val="800"/>
            </a:spcBef>
            <a:buFont typeface="+mj-lt"/>
            <a:buAutoNum type="arabicPeriod"/>
          </a:pPr>
          <a:r>
            <a:rPr lang="en-GB" sz="1200" b="0" baseline="0">
              <a:solidFill>
                <a:sysClr val="windowText" lastClr="000000"/>
              </a:solidFill>
            </a:rPr>
            <a:t>Open a blank text or notepad file. This can be done by placing the cursor on the desktop. Right click your mouse and select </a:t>
          </a:r>
          <a:r>
            <a:rPr lang="en-GB" sz="1200" b="1" baseline="0">
              <a:solidFill>
                <a:sysClr val="windowText" lastClr="000000"/>
              </a:solidFill>
            </a:rPr>
            <a:t>'New'</a:t>
          </a:r>
          <a:r>
            <a:rPr lang="en-GB" sz="1200" b="0" baseline="0">
              <a:solidFill>
                <a:sysClr val="windowText" lastClr="000000"/>
              </a:solidFill>
            </a:rPr>
            <a:t>, then choose the option from the dropdown menu.</a:t>
          </a:r>
        </a:p>
        <a:p>
          <a:pPr marL="216000" indent="-216000">
            <a:spcBef>
              <a:spcPts val="800"/>
            </a:spcBef>
            <a:buFont typeface="+mj-lt"/>
            <a:buAutoNum type="arabicPeriod"/>
          </a:pPr>
          <a:r>
            <a:rPr lang="en-GB" sz="1200" b="0" baseline="0">
              <a:solidFill>
                <a:sysClr val="windowText" lastClr="000000"/>
              </a:solidFill>
            </a:rPr>
            <a:t>Highlight and copy all the information shown in grey to the left of these instructions and paste it into the text/notepad file. </a:t>
          </a:r>
          <a:r>
            <a:rPr lang="en-GB" sz="1200" b="1" baseline="0">
              <a:solidFill>
                <a:sysClr val="windowText" lastClr="000000"/>
              </a:solidFill>
            </a:rPr>
            <a:t>Please save this file or the checking process will not work.</a:t>
          </a:r>
        </a:p>
        <a:p>
          <a:pPr marL="216000" indent="-216000">
            <a:spcBef>
              <a:spcPts val="800"/>
            </a:spcBef>
            <a:buFont typeface="+mj-lt"/>
            <a:buAutoNum type="arabicPeriod"/>
          </a:pPr>
          <a:r>
            <a:rPr lang="en-GB" sz="1200" b="0" baseline="0">
              <a:solidFill>
                <a:sysClr val="windowText" lastClr="000000"/>
              </a:solidFill>
            </a:rPr>
            <a:t>Go to https://www.swimmingresults.org/competitionentrycheck</a:t>
          </a:r>
        </a:p>
        <a:p>
          <a:pPr marL="216000" indent="-216000">
            <a:spcBef>
              <a:spcPts val="800"/>
            </a:spcBef>
            <a:buFont typeface="+mj-lt"/>
            <a:buAutoNum type="arabicPeriod"/>
          </a:pPr>
          <a:r>
            <a:rPr lang="en-GB" sz="1200" b="0" baseline="0">
              <a:solidFill>
                <a:sysClr val="windowText" lastClr="000000"/>
              </a:solidFill>
            </a:rPr>
            <a:t>Select the </a:t>
          </a:r>
          <a:r>
            <a:rPr lang="en-GB" sz="1200" b="1" baseline="0">
              <a:solidFill>
                <a:sysClr val="windowText" lastClr="000000"/>
              </a:solidFill>
            </a:rPr>
            <a:t>FULL REPORT </a:t>
          </a:r>
          <a:r>
            <a:rPr lang="en-GB" sz="1200" b="0" baseline="0">
              <a:solidFill>
                <a:sysClr val="windowText" lastClr="000000"/>
              </a:solidFill>
            </a:rPr>
            <a:t>and then select the </a:t>
          </a:r>
          <a:r>
            <a:rPr lang="en-GB" sz="1200" b="1" baseline="0">
              <a:solidFill>
                <a:sysClr val="windowText" lastClr="000000"/>
              </a:solidFill>
            </a:rPr>
            <a:t>CHOOSE FILE </a:t>
          </a:r>
          <a:r>
            <a:rPr lang="en-GB" sz="1200" b="0" baseline="0">
              <a:solidFill>
                <a:sysClr val="windowText" lastClr="000000"/>
              </a:solidFill>
            </a:rPr>
            <a:t>button and select the text file you have just created.</a:t>
          </a:r>
        </a:p>
        <a:p>
          <a:pPr marL="216000" indent="-216000">
            <a:spcBef>
              <a:spcPts val="800"/>
            </a:spcBef>
            <a:buFont typeface="+mj-lt"/>
            <a:buAutoNum type="arabicPeriod"/>
          </a:pPr>
          <a:r>
            <a:rPr lang="en-GB" sz="1200" b="0" baseline="0">
              <a:solidFill>
                <a:sysClr val="windowText" lastClr="000000"/>
              </a:solidFill>
            </a:rPr>
            <a:t>Select </a:t>
          </a:r>
          <a:r>
            <a:rPr lang="en-GB" sz="1200" b="1" baseline="0">
              <a:solidFill>
                <a:sysClr val="windowText" lastClr="000000"/>
              </a:solidFill>
            </a:rPr>
            <a:t>CHECK IT </a:t>
          </a:r>
          <a:r>
            <a:rPr lang="en-GB" sz="1200" b="0" baseline="0">
              <a:solidFill>
                <a:sysClr val="windowText" lastClr="000000"/>
              </a:solidFill>
            </a:rPr>
            <a:t>and the resulting page will show any errors in your team sheet.</a:t>
          </a:r>
        </a:p>
        <a:p>
          <a:pPr marL="216000" indent="-216000">
            <a:spcBef>
              <a:spcPts val="800"/>
            </a:spcBef>
            <a:buFont typeface="+mj-lt"/>
            <a:buAutoNum type="arabicPeriod"/>
          </a:pPr>
          <a:r>
            <a:rPr lang="en-GB" sz="1200" b="0" baseline="0">
              <a:solidFill>
                <a:sysClr val="windowText" lastClr="000000"/>
              </a:solidFill>
            </a:rPr>
            <a:t>Any errors shown should be corrected before submitting your team sheet.</a:t>
          </a:r>
        </a:p>
        <a:p>
          <a:pPr marL="216000">
            <a:spcBef>
              <a:spcPts val="800"/>
            </a:spcBef>
          </a:pPr>
          <a:r>
            <a:rPr lang="en-GB" sz="1200" b="1" baseline="0">
              <a:solidFill>
                <a:sysClr val="windowText" lastClr="000000"/>
              </a:solidFill>
            </a:rPr>
            <a:t>NOTE : CHECK CATEGORY RULES </a:t>
          </a:r>
          <a:r>
            <a:rPr lang="en-GB" sz="1200" b="0" baseline="0">
              <a:solidFill>
                <a:sysClr val="windowText" lastClr="000000"/>
              </a:solidFill>
            </a:rPr>
            <a:t>warnings can be ignored if the swimmer is listed as 'SE Club Train'. Other common issues are wrong DoB and using the swimmers preferred name rather than their given name e.g. 'Tom' on team sheet, where Swim England have them recorded as 'Thomas'.</a:t>
          </a:r>
        </a:p>
        <a:p>
          <a:pPr marL="216000">
            <a:spcBef>
              <a:spcPts val="800"/>
            </a:spcBef>
          </a:pPr>
          <a:r>
            <a:rPr lang="en-GB" sz="1200" b="0" baseline="0">
              <a:solidFill>
                <a:sysClr val="windowText" lastClr="000000"/>
              </a:solidFill>
            </a:rPr>
            <a:t>Check https://www.swimmingresults.org/membershipcheck for the swimmers name.</a:t>
          </a:r>
        </a:p>
        <a:p>
          <a:pPr marL="216000">
            <a:spcBef>
              <a:spcPts val="800"/>
            </a:spcBef>
          </a:pPr>
          <a:r>
            <a:rPr lang="en-GB" sz="1200" b="0" baseline="0">
              <a:solidFill>
                <a:sysClr val="windowText" lastClr="000000"/>
              </a:solidFill>
            </a:rPr>
            <a:t>Change the team sheet to match the Swim England record.</a:t>
          </a:r>
        </a:p>
        <a:p>
          <a:pPr marL="228600" indent="-228600">
            <a:spcBef>
              <a:spcPts val="800"/>
            </a:spcBef>
            <a:buFont typeface="+mj-lt"/>
            <a:buAutoNum type="arabicPeriod" startAt="8"/>
          </a:pPr>
          <a:r>
            <a:rPr lang="en-GB" sz="1200" b="0" baseline="0">
              <a:solidFill>
                <a:sysClr val="windowText" lastClr="000000"/>
              </a:solidFill>
            </a:rPr>
            <a:t>Make any corrections required and repeat the process until no errors are shown.</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92D050"/>
  </sheetPr>
  <dimension ref="A1:AH111"/>
  <sheetViews>
    <sheetView showGridLines="0" showRowColHeaders="0" tabSelected="1" zoomScale="90" zoomScaleNormal="90" zoomScaleSheetLayoutView="90" workbookViewId="0">
      <selection activeCell="D1" sqref="D1:H2"/>
    </sheetView>
  </sheetViews>
  <sheetFormatPr defaultColWidth="9.140625" defaultRowHeight="18" customHeight="1" x14ac:dyDescent="0.25"/>
  <cols>
    <col min="1" max="1" width="4.7109375" style="118" customWidth="1"/>
    <col min="2" max="2" width="27.7109375" style="117" customWidth="1"/>
    <col min="3" max="3" width="9.7109375" style="118" customWidth="1"/>
    <col min="4" max="4" width="4.7109375" style="119" bestFit="1" customWidth="1"/>
    <col min="5" max="5" width="13.7109375" style="117" customWidth="1"/>
    <col min="6" max="6" width="13.28515625" style="117" customWidth="1"/>
    <col min="7" max="7" width="17.7109375" style="117" customWidth="1"/>
    <col min="8" max="8" width="11.7109375" style="117" customWidth="1"/>
    <col min="9" max="9" width="9.7109375" style="118" customWidth="1"/>
    <col min="10" max="10" width="12.28515625" style="117" customWidth="1"/>
    <col min="11" max="11" width="2.42578125" style="117" customWidth="1"/>
    <col min="12" max="12" width="71.42578125" style="117" customWidth="1"/>
    <col min="13" max="13" width="2.42578125" style="117" customWidth="1"/>
    <col min="14" max="15" width="22" style="121" hidden="1" customWidth="1"/>
    <col min="16" max="16" width="17.28515625" style="121" hidden="1" customWidth="1"/>
    <col min="17" max="17" width="27.5703125" style="121" hidden="1" customWidth="1"/>
    <col min="18" max="18" width="6.28515625" style="121" hidden="1" customWidth="1"/>
    <col min="19" max="19" width="19.85546875" style="121" hidden="1" customWidth="1"/>
    <col min="20" max="20" width="62" style="121" hidden="1" customWidth="1"/>
    <col min="21" max="21" width="2.42578125" style="117" hidden="1" customWidth="1"/>
    <col min="22" max="23" width="12.42578125" style="118" hidden="1" customWidth="1"/>
    <col min="24" max="24" width="118.7109375" style="117" customWidth="1"/>
    <col min="25" max="25" width="3.28515625" style="117" bestFit="1" customWidth="1"/>
    <col min="26" max="26" width="31.7109375" style="117" bestFit="1" customWidth="1"/>
    <col min="27" max="27" width="11.7109375" style="118" customWidth="1"/>
    <col min="28" max="28" width="21.28515625" style="118" customWidth="1"/>
    <col min="29" max="29" width="11.7109375" style="118" customWidth="1"/>
    <col min="30" max="30" width="5.5703125" style="118" customWidth="1"/>
    <col min="31" max="33" width="10.7109375" style="117" customWidth="1"/>
    <col min="34" max="34" width="6.7109375" style="117" customWidth="1"/>
    <col min="35" max="16384" width="9.140625" style="117"/>
  </cols>
  <sheetData>
    <row r="1" spans="1:34" ht="36" customHeight="1" x14ac:dyDescent="0.25">
      <c r="A1" s="159" t="s">
        <v>85</v>
      </c>
      <c r="B1" s="160"/>
      <c r="C1" s="160"/>
      <c r="D1" s="149" t="s">
        <v>73</v>
      </c>
      <c r="E1" s="150"/>
      <c r="F1" s="150"/>
      <c r="G1" s="150"/>
      <c r="H1" s="151"/>
      <c r="I1" s="163" t="s">
        <v>5</v>
      </c>
      <c r="J1" s="164"/>
      <c r="K1" s="122"/>
      <c r="L1" s="123" t="s">
        <v>158</v>
      </c>
      <c r="M1" s="122"/>
      <c r="N1" s="127" t="s">
        <v>94</v>
      </c>
      <c r="O1" s="127">
        <f>MATCH(D1,KJL_clubs_index,0)</f>
        <v>1</v>
      </c>
      <c r="P1" s="127" cm="1">
        <f t="array" ref="P1">INDEX(KJL_clubs,O1,2)</f>
        <v>0</v>
      </c>
      <c r="Q1" s="127" cm="1">
        <f t="array" ref="Q1">INDEX(KJL_clubs,O1,5)</f>
        <v>0</v>
      </c>
      <c r="R1" s="128"/>
      <c r="S1" s="128"/>
      <c r="T1" s="128"/>
      <c r="U1" s="122"/>
      <c r="Y1" s="155" t="str">
        <f>D1</f>
        <v>Club Name</v>
      </c>
      <c r="Z1" s="155"/>
      <c r="AA1" s="155"/>
      <c r="AB1" s="155"/>
      <c r="AC1" s="155"/>
      <c r="AD1" s="155"/>
      <c r="AE1" s="155"/>
      <c r="AF1" s="155"/>
      <c r="AG1" s="155"/>
      <c r="AH1" s="155"/>
    </row>
    <row r="2" spans="1:34" ht="19.5" customHeight="1" x14ac:dyDescent="0.25">
      <c r="A2" s="161"/>
      <c r="B2" s="162"/>
      <c r="C2" s="162"/>
      <c r="D2" s="152"/>
      <c r="E2" s="153"/>
      <c r="F2" s="153"/>
      <c r="G2" s="153"/>
      <c r="H2" s="154"/>
      <c r="I2" s="165">
        <v>46387</v>
      </c>
      <c r="J2" s="166"/>
      <c r="K2" s="122"/>
      <c r="L2" s="122"/>
      <c r="M2" s="122"/>
      <c r="U2" s="122"/>
      <c r="W2" s="129"/>
      <c r="Y2" s="156"/>
      <c r="Z2" s="156"/>
      <c r="AA2" s="156"/>
      <c r="AB2" s="156"/>
      <c r="AC2" s="156"/>
      <c r="AD2" s="156"/>
      <c r="AE2" s="156"/>
      <c r="AF2" s="156"/>
      <c r="AG2" s="156"/>
      <c r="AH2" s="156"/>
    </row>
    <row r="3" spans="1:34" ht="18" customHeight="1" x14ac:dyDescent="0.25">
      <c r="A3" s="4" t="s">
        <v>6</v>
      </c>
      <c r="B3" s="5" t="s">
        <v>1</v>
      </c>
      <c r="C3" s="4" t="s">
        <v>9</v>
      </c>
      <c r="D3" s="6" t="s">
        <v>84</v>
      </c>
      <c r="E3" s="3" t="s">
        <v>0</v>
      </c>
      <c r="F3" s="3" t="s">
        <v>2</v>
      </c>
      <c r="G3" s="3" t="s">
        <v>3</v>
      </c>
      <c r="H3" s="3" t="s">
        <v>4</v>
      </c>
      <c r="I3" s="4" t="s">
        <v>65</v>
      </c>
      <c r="J3" s="5" t="s">
        <v>7</v>
      </c>
      <c r="K3" s="124"/>
      <c r="L3" s="125"/>
      <c r="M3" s="124"/>
      <c r="N3" s="120"/>
      <c r="O3" s="120"/>
      <c r="P3" s="120"/>
      <c r="Q3" s="120"/>
      <c r="R3" s="120"/>
      <c r="S3" s="120"/>
      <c r="T3" s="120"/>
      <c r="U3" s="124"/>
      <c r="V3" s="127" t="s">
        <v>64</v>
      </c>
      <c r="W3" s="127" t="s">
        <v>66</v>
      </c>
      <c r="X3" s="124"/>
      <c r="Y3" s="157" t="s">
        <v>1</v>
      </c>
      <c r="Z3" s="158"/>
      <c r="AA3" s="51" t="s">
        <v>86</v>
      </c>
      <c r="AB3" s="52" t="s">
        <v>67</v>
      </c>
      <c r="AC3" s="52" t="s">
        <v>4</v>
      </c>
      <c r="AD3" s="53" t="s">
        <v>68</v>
      </c>
      <c r="AE3" s="80" t="s">
        <v>69</v>
      </c>
      <c r="AF3" s="37"/>
      <c r="AG3" s="34" t="s">
        <v>70</v>
      </c>
      <c r="AH3" s="34" t="s">
        <v>71</v>
      </c>
    </row>
    <row r="4" spans="1:34" ht="18" customHeight="1" x14ac:dyDescent="0.25">
      <c r="A4" s="133">
        <v>1</v>
      </c>
      <c r="B4" s="134" t="s">
        <v>108</v>
      </c>
      <c r="C4" s="146" t="s">
        <v>79</v>
      </c>
      <c r="D4" s="20" t="s">
        <v>62</v>
      </c>
      <c r="E4" s="28"/>
      <c r="F4" s="28"/>
      <c r="G4" s="28"/>
      <c r="H4" s="167"/>
      <c r="I4" s="107" t="str">
        <f>IF(H4&lt;&gt;"",DATEDIF(H4,$I$2,"Y"),"")</f>
        <v/>
      </c>
      <c r="J4" s="108" t="str">
        <f t="shared" ref="J4:J35" si="0">IF(I4&lt;&gt;"",IF(I4&lt;=W4,"OK","NOT ELIGIBLE"),"")</f>
        <v/>
      </c>
      <c r="L4" s="125"/>
      <c r="N4" s="120">
        <f>G4</f>
        <v>0</v>
      </c>
      <c r="O4" s="120">
        <f>F4</f>
        <v>0</v>
      </c>
      <c r="P4" s="120" t="str">
        <f>CONCATENATE(TEXT(H4,"YYYY/MM/DD"))</f>
        <v>1900/01/00</v>
      </c>
      <c r="Q4" s="120">
        <f>$Q$1</f>
        <v>0</v>
      </c>
      <c r="R4" s="120" t="str">
        <f>D4</f>
        <v>F</v>
      </c>
      <c r="S4" s="120">
        <f>E4</f>
        <v>0</v>
      </c>
      <c r="T4" s="120" t="str">
        <f>CONCATENATE(N4,",",O4,",",P4,",",Q4,",",R4,",",S4)</f>
        <v>0,0,1900/01/00,0,F,0</v>
      </c>
      <c r="V4" s="118" t="str">
        <f>D4</f>
        <v>F</v>
      </c>
      <c r="W4" s="118">
        <v>13</v>
      </c>
      <c r="X4" s="130"/>
      <c r="Y4" s="39">
        <f t="shared" ref="Y4:Y35" si="1">IF(A4&lt;&gt;"",A4,"")</f>
        <v>1</v>
      </c>
      <c r="Z4" s="38" t="str">
        <f t="shared" ref="Z4:Z35" si="2">IF(B4&lt;&gt;"",B4&amp;" "&amp;C4,"")</f>
        <v>Female 13U IM 200m</v>
      </c>
      <c r="AA4" s="54" t="str">
        <f t="shared" ref="AA4:AA35" si="3">IF(E4&lt;&gt;"",E4,"")</f>
        <v/>
      </c>
      <c r="AB4" s="55" t="str">
        <f t="shared" ref="AB4:AB35" si="4">F4&amp;" "&amp;G4</f>
        <v xml:space="preserve"> </v>
      </c>
      <c r="AC4" s="56" t="str">
        <f t="shared" ref="AC4:AC35" si="5">IF(H4&lt;&gt;"",H4,"")</f>
        <v/>
      </c>
      <c r="AD4" s="57" t="str">
        <f t="shared" ref="AD4:AD35" si="6">I4</f>
        <v/>
      </c>
      <c r="AE4" s="81"/>
      <c r="AF4" s="75"/>
      <c r="AG4" s="45"/>
      <c r="AH4" s="46"/>
    </row>
    <row r="5" spans="1:34" ht="18" customHeight="1" x14ac:dyDescent="0.25">
      <c r="A5" s="142">
        <v>2</v>
      </c>
      <c r="B5" s="135" t="s">
        <v>109</v>
      </c>
      <c r="C5" s="147" t="s">
        <v>79</v>
      </c>
      <c r="D5" s="132" t="s">
        <v>63</v>
      </c>
      <c r="E5" s="86"/>
      <c r="F5" s="86"/>
      <c r="G5" s="86"/>
      <c r="H5" s="168"/>
      <c r="I5" s="109" t="str">
        <f t="shared" ref="I5:I68" si="7">IF(H5&lt;&gt;"",DATEDIF(H5,$I$2,"Y"),"")</f>
        <v/>
      </c>
      <c r="J5" s="110" t="str">
        <f t="shared" si="0"/>
        <v/>
      </c>
      <c r="L5" s="125"/>
      <c r="N5" s="120">
        <f t="shared" ref="N5:N68" si="8">G5</f>
        <v>0</v>
      </c>
      <c r="O5" s="120">
        <f t="shared" ref="O5:O68" si="9">F5</f>
        <v>0</v>
      </c>
      <c r="P5" s="120" t="str">
        <f t="shared" ref="P5:P68" si="10">CONCATENATE(TEXT(H5,"YYYY/MM/DD"))</f>
        <v>1900/01/00</v>
      </c>
      <c r="Q5" s="120">
        <f t="shared" ref="Q5:Q68" si="11">$Q$1</f>
        <v>0</v>
      </c>
      <c r="R5" s="120" t="str">
        <f t="shared" ref="R5:R68" si="12">D5</f>
        <v>M</v>
      </c>
      <c r="S5" s="120">
        <f t="shared" ref="S5:S68" si="13">E5</f>
        <v>0</v>
      </c>
      <c r="T5" s="120" t="str">
        <f t="shared" ref="T5:T68" si="14">CONCATENATE(N5,",",O5,",",P5,",",Q5,",",R5,",",S5)</f>
        <v>0,0,1900/01/00,0,M,0</v>
      </c>
      <c r="V5" s="118" t="str">
        <f t="shared" ref="V5:V68" si="15">D5</f>
        <v>M</v>
      </c>
      <c r="W5" s="118">
        <v>13</v>
      </c>
      <c r="X5" s="130"/>
      <c r="Y5" s="39">
        <f t="shared" si="1"/>
        <v>2</v>
      </c>
      <c r="Z5" s="38" t="str">
        <f t="shared" si="2"/>
        <v>Open/Male 13U IM 200m</v>
      </c>
      <c r="AA5" s="54" t="str">
        <f t="shared" si="3"/>
        <v/>
      </c>
      <c r="AB5" s="55" t="str">
        <f t="shared" si="4"/>
        <v xml:space="preserve"> </v>
      </c>
      <c r="AC5" s="56" t="str">
        <f t="shared" si="5"/>
        <v/>
      </c>
      <c r="AD5" s="57" t="str">
        <f t="shared" si="6"/>
        <v/>
      </c>
      <c r="AE5" s="81"/>
      <c r="AF5" s="75"/>
      <c r="AG5" s="46"/>
      <c r="AH5" s="46"/>
    </row>
    <row r="6" spans="1:34" ht="18" customHeight="1" x14ac:dyDescent="0.25">
      <c r="A6" s="10">
        <v>3</v>
      </c>
      <c r="B6" s="7" t="s">
        <v>152</v>
      </c>
      <c r="C6" s="15" t="s">
        <v>80</v>
      </c>
      <c r="D6" s="27" t="s">
        <v>62</v>
      </c>
      <c r="E6" s="28"/>
      <c r="F6" s="28"/>
      <c r="G6" s="28"/>
      <c r="H6" s="167"/>
      <c r="I6" s="111" t="str">
        <f t="shared" si="7"/>
        <v/>
      </c>
      <c r="J6" s="112" t="str">
        <f t="shared" si="0"/>
        <v/>
      </c>
      <c r="L6" s="125"/>
      <c r="N6" s="120">
        <f t="shared" si="8"/>
        <v>0</v>
      </c>
      <c r="O6" s="120">
        <f t="shared" si="9"/>
        <v>0</v>
      </c>
      <c r="P6" s="120" t="str">
        <f t="shared" si="10"/>
        <v>1900/01/00</v>
      </c>
      <c r="Q6" s="120">
        <f t="shared" si="11"/>
        <v>0</v>
      </c>
      <c r="R6" s="120" t="str">
        <f t="shared" si="12"/>
        <v>F</v>
      </c>
      <c r="S6" s="120">
        <f t="shared" si="13"/>
        <v>0</v>
      </c>
      <c r="T6" s="120" t="str">
        <f t="shared" si="14"/>
        <v>0,0,1900/01/00,0,F,0</v>
      </c>
      <c r="V6" s="118" t="str">
        <f t="shared" si="15"/>
        <v>F</v>
      </c>
      <c r="W6" s="118">
        <v>10</v>
      </c>
      <c r="X6" s="130"/>
      <c r="Y6" s="43">
        <f t="shared" si="1"/>
        <v>3</v>
      </c>
      <c r="Z6" s="40" t="str">
        <f t="shared" si="2"/>
        <v>Female 10U Freestyle 4x50m</v>
      </c>
      <c r="AA6" s="58" t="str">
        <f t="shared" si="3"/>
        <v/>
      </c>
      <c r="AB6" s="59" t="str">
        <f t="shared" si="4"/>
        <v xml:space="preserve"> </v>
      </c>
      <c r="AC6" s="60" t="str">
        <f t="shared" si="5"/>
        <v/>
      </c>
      <c r="AD6" s="61" t="str">
        <f t="shared" si="6"/>
        <v/>
      </c>
      <c r="AE6" s="82"/>
      <c r="AF6" s="76"/>
      <c r="AG6" s="47"/>
      <c r="AH6" s="47"/>
    </row>
    <row r="7" spans="1:34" ht="18" customHeight="1" x14ac:dyDescent="0.25">
      <c r="A7" s="10"/>
      <c r="B7" s="8" t="s">
        <v>8</v>
      </c>
      <c r="C7" s="16"/>
      <c r="D7" s="22" t="s">
        <v>62</v>
      </c>
      <c r="E7" s="21"/>
      <c r="F7" s="21"/>
      <c r="G7" s="21"/>
      <c r="H7" s="169"/>
      <c r="I7" s="113" t="str">
        <f t="shared" si="7"/>
        <v/>
      </c>
      <c r="J7" s="114" t="str">
        <f t="shared" si="0"/>
        <v/>
      </c>
      <c r="L7" s="125"/>
      <c r="N7" s="120">
        <f t="shared" si="8"/>
        <v>0</v>
      </c>
      <c r="O7" s="120">
        <f t="shared" si="9"/>
        <v>0</v>
      </c>
      <c r="P7" s="120" t="str">
        <f t="shared" si="10"/>
        <v>1900/01/00</v>
      </c>
      <c r="Q7" s="120">
        <f t="shared" si="11"/>
        <v>0</v>
      </c>
      <c r="R7" s="120" t="str">
        <f t="shared" si="12"/>
        <v>F</v>
      </c>
      <c r="S7" s="120">
        <f t="shared" si="13"/>
        <v>0</v>
      </c>
      <c r="T7" s="120" t="str">
        <f t="shared" si="14"/>
        <v>0,0,1900/01/00,0,F,0</v>
      </c>
      <c r="V7" s="118" t="str">
        <f t="shared" si="15"/>
        <v>F</v>
      </c>
      <c r="W7" s="118">
        <v>10</v>
      </c>
      <c r="X7" s="130"/>
      <c r="Y7" s="35" t="str">
        <f t="shared" si="1"/>
        <v/>
      </c>
      <c r="Z7" s="41" t="str">
        <f t="shared" si="2"/>
        <v xml:space="preserve">   </v>
      </c>
      <c r="AA7" s="62" t="str">
        <f t="shared" si="3"/>
        <v/>
      </c>
      <c r="AB7" s="63" t="str">
        <f t="shared" si="4"/>
        <v xml:space="preserve"> </v>
      </c>
      <c r="AC7" s="64" t="str">
        <f t="shared" si="5"/>
        <v/>
      </c>
      <c r="AD7" s="65" t="str">
        <f t="shared" si="6"/>
        <v/>
      </c>
      <c r="AE7" s="83"/>
      <c r="AF7" s="77"/>
      <c r="AG7" s="48"/>
      <c r="AH7" s="48"/>
    </row>
    <row r="8" spans="1:34" ht="18" customHeight="1" x14ac:dyDescent="0.25">
      <c r="A8" s="10"/>
      <c r="B8" s="8" t="s">
        <v>8</v>
      </c>
      <c r="C8" s="16"/>
      <c r="D8" s="22" t="s">
        <v>62</v>
      </c>
      <c r="E8" s="23"/>
      <c r="F8" s="23"/>
      <c r="G8" s="23"/>
      <c r="H8" s="170"/>
      <c r="I8" s="113" t="str">
        <f t="shared" si="7"/>
        <v/>
      </c>
      <c r="J8" s="114" t="str">
        <f t="shared" si="0"/>
        <v/>
      </c>
      <c r="L8" s="125"/>
      <c r="N8" s="120">
        <f t="shared" si="8"/>
        <v>0</v>
      </c>
      <c r="O8" s="120">
        <f t="shared" si="9"/>
        <v>0</v>
      </c>
      <c r="P8" s="120" t="str">
        <f t="shared" si="10"/>
        <v>1900/01/00</v>
      </c>
      <c r="Q8" s="120">
        <f t="shared" si="11"/>
        <v>0</v>
      </c>
      <c r="R8" s="120" t="str">
        <f t="shared" si="12"/>
        <v>F</v>
      </c>
      <c r="S8" s="120">
        <f t="shared" si="13"/>
        <v>0</v>
      </c>
      <c r="T8" s="120" t="str">
        <f t="shared" si="14"/>
        <v>0,0,1900/01/00,0,F,0</v>
      </c>
      <c r="V8" s="118" t="str">
        <f t="shared" si="15"/>
        <v>F</v>
      </c>
      <c r="W8" s="118">
        <v>10</v>
      </c>
      <c r="X8" s="130"/>
      <c r="Y8" s="35" t="str">
        <f t="shared" si="1"/>
        <v/>
      </c>
      <c r="Z8" s="41" t="str">
        <f t="shared" si="2"/>
        <v xml:space="preserve">   </v>
      </c>
      <c r="AA8" s="62" t="str">
        <f t="shared" si="3"/>
        <v/>
      </c>
      <c r="AB8" s="63" t="str">
        <f t="shared" si="4"/>
        <v xml:space="preserve"> </v>
      </c>
      <c r="AC8" s="64" t="str">
        <f t="shared" si="5"/>
        <v/>
      </c>
      <c r="AD8" s="65" t="str">
        <f t="shared" si="6"/>
        <v/>
      </c>
      <c r="AE8" s="83"/>
      <c r="AF8" s="77"/>
      <c r="AG8" s="48"/>
      <c r="AH8" s="48"/>
    </row>
    <row r="9" spans="1:34" ht="18" customHeight="1" x14ac:dyDescent="0.25">
      <c r="A9" s="10"/>
      <c r="B9" s="8" t="s">
        <v>8</v>
      </c>
      <c r="C9" s="16"/>
      <c r="D9" s="31" t="s">
        <v>62</v>
      </c>
      <c r="E9" s="26"/>
      <c r="F9" s="26"/>
      <c r="G9" s="26"/>
      <c r="H9" s="171"/>
      <c r="I9" s="109" t="str">
        <f t="shared" si="7"/>
        <v/>
      </c>
      <c r="J9" s="110" t="str">
        <f t="shared" si="0"/>
        <v/>
      </c>
      <c r="L9" s="125"/>
      <c r="N9" s="120">
        <f t="shared" si="8"/>
        <v>0</v>
      </c>
      <c r="O9" s="120">
        <f t="shared" si="9"/>
        <v>0</v>
      </c>
      <c r="P9" s="120" t="str">
        <f t="shared" si="10"/>
        <v>1900/01/00</v>
      </c>
      <c r="Q9" s="120">
        <f t="shared" si="11"/>
        <v>0</v>
      </c>
      <c r="R9" s="120" t="str">
        <f t="shared" si="12"/>
        <v>F</v>
      </c>
      <c r="S9" s="120">
        <f t="shared" si="13"/>
        <v>0</v>
      </c>
      <c r="T9" s="120" t="str">
        <f t="shared" si="14"/>
        <v>0,0,1900/01/00,0,F,0</v>
      </c>
      <c r="V9" s="118" t="str">
        <f t="shared" si="15"/>
        <v>F</v>
      </c>
      <c r="W9" s="118">
        <v>10</v>
      </c>
      <c r="X9" s="130"/>
      <c r="Y9" s="39" t="str">
        <f t="shared" si="1"/>
        <v/>
      </c>
      <c r="Z9" s="42" t="str">
        <f t="shared" si="2"/>
        <v xml:space="preserve">   </v>
      </c>
      <c r="AA9" s="66" t="str">
        <f t="shared" si="3"/>
        <v/>
      </c>
      <c r="AB9" s="67" t="str">
        <f t="shared" si="4"/>
        <v xml:space="preserve"> </v>
      </c>
      <c r="AC9" s="68" t="str">
        <f t="shared" si="5"/>
        <v/>
      </c>
      <c r="AD9" s="69" t="str">
        <f t="shared" si="6"/>
        <v/>
      </c>
      <c r="AE9" s="84"/>
      <c r="AF9" s="78"/>
      <c r="AG9" s="49"/>
      <c r="AH9" s="49"/>
    </row>
    <row r="10" spans="1:34" ht="18" customHeight="1" x14ac:dyDescent="0.25">
      <c r="A10" s="9">
        <v>4</v>
      </c>
      <c r="B10" s="12" t="s">
        <v>110</v>
      </c>
      <c r="C10" s="17" t="s">
        <v>80</v>
      </c>
      <c r="D10" s="29" t="s">
        <v>63</v>
      </c>
      <c r="E10" s="28"/>
      <c r="F10" s="28"/>
      <c r="G10" s="28"/>
      <c r="H10" s="167"/>
      <c r="I10" s="111" t="str">
        <f t="shared" si="7"/>
        <v/>
      </c>
      <c r="J10" s="112" t="str">
        <f t="shared" si="0"/>
        <v/>
      </c>
      <c r="L10" s="125"/>
      <c r="N10" s="120">
        <f t="shared" si="8"/>
        <v>0</v>
      </c>
      <c r="O10" s="120">
        <f t="shared" si="9"/>
        <v>0</v>
      </c>
      <c r="P10" s="120" t="str">
        <f t="shared" si="10"/>
        <v>1900/01/00</v>
      </c>
      <c r="Q10" s="120">
        <f t="shared" si="11"/>
        <v>0</v>
      </c>
      <c r="R10" s="120" t="str">
        <f t="shared" si="12"/>
        <v>M</v>
      </c>
      <c r="S10" s="120">
        <f t="shared" si="13"/>
        <v>0</v>
      </c>
      <c r="T10" s="120" t="str">
        <f t="shared" si="14"/>
        <v>0,0,1900/01/00,0,M,0</v>
      </c>
      <c r="V10" s="118" t="str">
        <f t="shared" si="15"/>
        <v>M</v>
      </c>
      <c r="W10" s="118">
        <v>10</v>
      </c>
      <c r="X10" s="130"/>
      <c r="Y10" s="43">
        <f t="shared" si="1"/>
        <v>4</v>
      </c>
      <c r="Z10" s="40" t="str">
        <f t="shared" si="2"/>
        <v>Open/Male 10U Freestyle 4x50m</v>
      </c>
      <c r="AA10" s="58" t="str">
        <f t="shared" si="3"/>
        <v/>
      </c>
      <c r="AB10" s="59" t="str">
        <f t="shared" si="4"/>
        <v xml:space="preserve"> </v>
      </c>
      <c r="AC10" s="60" t="str">
        <f t="shared" si="5"/>
        <v/>
      </c>
      <c r="AD10" s="61" t="str">
        <f t="shared" si="6"/>
        <v/>
      </c>
      <c r="AE10" s="82"/>
      <c r="AF10" s="76"/>
      <c r="AG10" s="47"/>
      <c r="AH10" s="47"/>
    </row>
    <row r="11" spans="1:34" ht="18" customHeight="1" x14ac:dyDescent="0.25">
      <c r="A11" s="10"/>
      <c r="B11" s="13" t="s">
        <v>8</v>
      </c>
      <c r="C11" s="18"/>
      <c r="D11" s="24" t="s">
        <v>63</v>
      </c>
      <c r="E11" s="21"/>
      <c r="F11" s="21"/>
      <c r="G11" s="21"/>
      <c r="H11" s="169"/>
      <c r="I11" s="113" t="str">
        <f t="shared" si="7"/>
        <v/>
      </c>
      <c r="J11" s="114" t="str">
        <f t="shared" si="0"/>
        <v/>
      </c>
      <c r="L11" s="125"/>
      <c r="N11" s="120">
        <f t="shared" si="8"/>
        <v>0</v>
      </c>
      <c r="O11" s="120">
        <f t="shared" si="9"/>
        <v>0</v>
      </c>
      <c r="P11" s="120" t="str">
        <f t="shared" si="10"/>
        <v>1900/01/00</v>
      </c>
      <c r="Q11" s="120">
        <f t="shared" si="11"/>
        <v>0</v>
      </c>
      <c r="R11" s="120" t="str">
        <f t="shared" si="12"/>
        <v>M</v>
      </c>
      <c r="S11" s="120">
        <f t="shared" si="13"/>
        <v>0</v>
      </c>
      <c r="T11" s="120" t="str">
        <f t="shared" si="14"/>
        <v>0,0,1900/01/00,0,M,0</v>
      </c>
      <c r="V11" s="118" t="str">
        <f t="shared" si="15"/>
        <v>M</v>
      </c>
      <c r="W11" s="118">
        <v>10</v>
      </c>
      <c r="X11" s="130"/>
      <c r="Y11" s="35" t="str">
        <f t="shared" si="1"/>
        <v/>
      </c>
      <c r="Z11" s="41" t="str">
        <f t="shared" si="2"/>
        <v xml:space="preserve">   </v>
      </c>
      <c r="AA11" s="62" t="str">
        <f t="shared" si="3"/>
        <v/>
      </c>
      <c r="AB11" s="63" t="str">
        <f t="shared" si="4"/>
        <v xml:space="preserve"> </v>
      </c>
      <c r="AC11" s="64" t="str">
        <f t="shared" si="5"/>
        <v/>
      </c>
      <c r="AD11" s="65" t="str">
        <f t="shared" si="6"/>
        <v/>
      </c>
      <c r="AE11" s="83"/>
      <c r="AF11" s="77"/>
      <c r="AG11" s="48"/>
      <c r="AH11" s="48"/>
    </row>
    <row r="12" spans="1:34" ht="18" customHeight="1" x14ac:dyDescent="0.25">
      <c r="A12" s="10"/>
      <c r="B12" s="13" t="s">
        <v>8</v>
      </c>
      <c r="C12" s="18"/>
      <c r="D12" s="24" t="s">
        <v>63</v>
      </c>
      <c r="E12" s="23"/>
      <c r="F12" s="23"/>
      <c r="G12" s="23"/>
      <c r="H12" s="170"/>
      <c r="I12" s="113" t="str">
        <f t="shared" si="7"/>
        <v/>
      </c>
      <c r="J12" s="114" t="str">
        <f t="shared" si="0"/>
        <v/>
      </c>
      <c r="L12" s="125"/>
      <c r="N12" s="120">
        <f t="shared" si="8"/>
        <v>0</v>
      </c>
      <c r="O12" s="120">
        <f t="shared" si="9"/>
        <v>0</v>
      </c>
      <c r="P12" s="120" t="str">
        <f t="shared" si="10"/>
        <v>1900/01/00</v>
      </c>
      <c r="Q12" s="120">
        <f t="shared" si="11"/>
        <v>0</v>
      </c>
      <c r="R12" s="120" t="str">
        <f t="shared" si="12"/>
        <v>M</v>
      </c>
      <c r="S12" s="120">
        <f t="shared" si="13"/>
        <v>0</v>
      </c>
      <c r="T12" s="120" t="str">
        <f t="shared" si="14"/>
        <v>0,0,1900/01/00,0,M,0</v>
      </c>
      <c r="V12" s="118" t="str">
        <f t="shared" si="15"/>
        <v>M</v>
      </c>
      <c r="W12" s="118">
        <v>10</v>
      </c>
      <c r="X12" s="130"/>
      <c r="Y12" s="35" t="str">
        <f t="shared" si="1"/>
        <v/>
      </c>
      <c r="Z12" s="41" t="str">
        <f t="shared" si="2"/>
        <v xml:space="preserve">   </v>
      </c>
      <c r="AA12" s="62" t="str">
        <f t="shared" si="3"/>
        <v/>
      </c>
      <c r="AB12" s="63" t="str">
        <f t="shared" si="4"/>
        <v xml:space="preserve"> </v>
      </c>
      <c r="AC12" s="64" t="str">
        <f t="shared" si="5"/>
        <v/>
      </c>
      <c r="AD12" s="65" t="str">
        <f t="shared" si="6"/>
        <v/>
      </c>
      <c r="AE12" s="83"/>
      <c r="AF12" s="77"/>
      <c r="AG12" s="48"/>
      <c r="AH12" s="48"/>
    </row>
    <row r="13" spans="1:34" ht="18" customHeight="1" x14ac:dyDescent="0.25">
      <c r="A13" s="11"/>
      <c r="B13" s="14" t="s">
        <v>8</v>
      </c>
      <c r="C13" s="19"/>
      <c r="D13" s="25" t="s">
        <v>63</v>
      </c>
      <c r="E13" s="26"/>
      <c r="F13" s="26"/>
      <c r="G13" s="26"/>
      <c r="H13" s="171"/>
      <c r="I13" s="109" t="str">
        <f t="shared" si="7"/>
        <v/>
      </c>
      <c r="J13" s="110" t="str">
        <f t="shared" si="0"/>
        <v/>
      </c>
      <c r="L13" s="125"/>
      <c r="N13" s="120">
        <f t="shared" si="8"/>
        <v>0</v>
      </c>
      <c r="O13" s="120">
        <f t="shared" si="9"/>
        <v>0</v>
      </c>
      <c r="P13" s="120" t="str">
        <f t="shared" si="10"/>
        <v>1900/01/00</v>
      </c>
      <c r="Q13" s="120">
        <f t="shared" si="11"/>
        <v>0</v>
      </c>
      <c r="R13" s="120" t="str">
        <f t="shared" si="12"/>
        <v>M</v>
      </c>
      <c r="S13" s="120">
        <f t="shared" si="13"/>
        <v>0</v>
      </c>
      <c r="T13" s="120" t="str">
        <f t="shared" si="14"/>
        <v>0,0,1900/01/00,0,M,0</v>
      </c>
      <c r="V13" s="118" t="str">
        <f t="shared" si="15"/>
        <v>M</v>
      </c>
      <c r="W13" s="118">
        <v>10</v>
      </c>
      <c r="X13" s="130"/>
      <c r="Y13" s="39" t="str">
        <f t="shared" si="1"/>
        <v/>
      </c>
      <c r="Z13" s="42" t="str">
        <f t="shared" si="2"/>
        <v xml:space="preserve">   </v>
      </c>
      <c r="AA13" s="66" t="str">
        <f t="shared" si="3"/>
        <v/>
      </c>
      <c r="AB13" s="67" t="str">
        <f t="shared" si="4"/>
        <v xml:space="preserve"> </v>
      </c>
      <c r="AC13" s="68" t="str">
        <f t="shared" si="5"/>
        <v/>
      </c>
      <c r="AD13" s="69" t="str">
        <f t="shared" si="6"/>
        <v/>
      </c>
      <c r="AE13" s="84"/>
      <c r="AF13" s="78"/>
      <c r="AG13" s="49"/>
      <c r="AH13" s="49"/>
    </row>
    <row r="14" spans="1:34" ht="18" customHeight="1" x14ac:dyDescent="0.25">
      <c r="A14" s="10">
        <v>5</v>
      </c>
      <c r="B14" s="7" t="s">
        <v>111</v>
      </c>
      <c r="C14" s="15" t="s">
        <v>80</v>
      </c>
      <c r="D14" s="27" t="s">
        <v>62</v>
      </c>
      <c r="E14" s="28"/>
      <c r="F14" s="28"/>
      <c r="G14" s="28"/>
      <c r="H14" s="167"/>
      <c r="I14" s="111" t="str">
        <f t="shared" si="7"/>
        <v/>
      </c>
      <c r="J14" s="112" t="str">
        <f t="shared" si="0"/>
        <v/>
      </c>
      <c r="L14" s="125"/>
      <c r="N14" s="120">
        <f t="shared" si="8"/>
        <v>0</v>
      </c>
      <c r="O14" s="120">
        <f t="shared" si="9"/>
        <v>0</v>
      </c>
      <c r="P14" s="120" t="str">
        <f t="shared" si="10"/>
        <v>1900/01/00</v>
      </c>
      <c r="Q14" s="120">
        <f t="shared" si="11"/>
        <v>0</v>
      </c>
      <c r="R14" s="120" t="str">
        <f t="shared" si="12"/>
        <v>F</v>
      </c>
      <c r="S14" s="120">
        <f t="shared" si="13"/>
        <v>0</v>
      </c>
      <c r="T14" s="120" t="str">
        <f t="shared" si="14"/>
        <v>0,0,1900/01/00,0,F,0</v>
      </c>
      <c r="V14" s="118" t="str">
        <f t="shared" si="15"/>
        <v>F</v>
      </c>
      <c r="W14" s="118">
        <v>12</v>
      </c>
      <c r="X14" s="130"/>
      <c r="Y14" s="43">
        <f t="shared" si="1"/>
        <v>5</v>
      </c>
      <c r="Z14" s="40" t="str">
        <f t="shared" si="2"/>
        <v>Female 12U Medley 4x50m</v>
      </c>
      <c r="AA14" s="58" t="str">
        <f t="shared" si="3"/>
        <v/>
      </c>
      <c r="AB14" s="59" t="str">
        <f t="shared" si="4"/>
        <v xml:space="preserve"> </v>
      </c>
      <c r="AC14" s="60" t="str">
        <f t="shared" si="5"/>
        <v/>
      </c>
      <c r="AD14" s="61" t="str">
        <f t="shared" si="6"/>
        <v/>
      </c>
      <c r="AE14" s="82"/>
      <c r="AF14" s="76"/>
      <c r="AG14" s="47"/>
      <c r="AH14" s="47"/>
    </row>
    <row r="15" spans="1:34" ht="18" customHeight="1" x14ac:dyDescent="0.25">
      <c r="A15" s="10"/>
      <c r="B15" s="8" t="s">
        <v>8</v>
      </c>
      <c r="C15" s="16"/>
      <c r="D15" s="22" t="s">
        <v>62</v>
      </c>
      <c r="E15" s="21"/>
      <c r="F15" s="21"/>
      <c r="G15" s="21"/>
      <c r="H15" s="169"/>
      <c r="I15" s="113" t="str">
        <f t="shared" si="7"/>
        <v/>
      </c>
      <c r="J15" s="114" t="str">
        <f t="shared" si="0"/>
        <v/>
      </c>
      <c r="L15" s="125"/>
      <c r="N15" s="120">
        <f t="shared" si="8"/>
        <v>0</v>
      </c>
      <c r="O15" s="120">
        <f t="shared" si="9"/>
        <v>0</v>
      </c>
      <c r="P15" s="120" t="str">
        <f t="shared" si="10"/>
        <v>1900/01/00</v>
      </c>
      <c r="Q15" s="120">
        <f t="shared" si="11"/>
        <v>0</v>
      </c>
      <c r="R15" s="120" t="str">
        <f t="shared" si="12"/>
        <v>F</v>
      </c>
      <c r="S15" s="120">
        <f t="shared" si="13"/>
        <v>0</v>
      </c>
      <c r="T15" s="120" t="str">
        <f t="shared" si="14"/>
        <v>0,0,1900/01/00,0,F,0</v>
      </c>
      <c r="V15" s="118" t="str">
        <f t="shared" si="15"/>
        <v>F</v>
      </c>
      <c r="W15" s="118">
        <v>12</v>
      </c>
      <c r="X15" s="130"/>
      <c r="Y15" s="35" t="str">
        <f t="shared" si="1"/>
        <v/>
      </c>
      <c r="Z15" s="41" t="str">
        <f t="shared" si="2"/>
        <v xml:space="preserve">   </v>
      </c>
      <c r="AA15" s="62" t="str">
        <f t="shared" si="3"/>
        <v/>
      </c>
      <c r="AB15" s="63" t="str">
        <f t="shared" si="4"/>
        <v xml:space="preserve"> </v>
      </c>
      <c r="AC15" s="64" t="str">
        <f t="shared" si="5"/>
        <v/>
      </c>
      <c r="AD15" s="65" t="str">
        <f t="shared" si="6"/>
        <v/>
      </c>
      <c r="AE15" s="83"/>
      <c r="AF15" s="77"/>
      <c r="AG15" s="48"/>
      <c r="AH15" s="48"/>
    </row>
    <row r="16" spans="1:34" ht="18" customHeight="1" x14ac:dyDescent="0.25">
      <c r="A16" s="10"/>
      <c r="B16" s="8" t="s">
        <v>8</v>
      </c>
      <c r="C16" s="16"/>
      <c r="D16" s="22" t="s">
        <v>62</v>
      </c>
      <c r="E16" s="23"/>
      <c r="F16" s="23"/>
      <c r="G16" s="23"/>
      <c r="H16" s="170"/>
      <c r="I16" s="113" t="str">
        <f t="shared" si="7"/>
        <v/>
      </c>
      <c r="J16" s="114" t="str">
        <f t="shared" si="0"/>
        <v/>
      </c>
      <c r="L16" s="125"/>
      <c r="N16" s="120">
        <f t="shared" si="8"/>
        <v>0</v>
      </c>
      <c r="O16" s="120">
        <f t="shared" si="9"/>
        <v>0</v>
      </c>
      <c r="P16" s="120" t="str">
        <f t="shared" si="10"/>
        <v>1900/01/00</v>
      </c>
      <c r="Q16" s="120">
        <f t="shared" si="11"/>
        <v>0</v>
      </c>
      <c r="R16" s="120" t="str">
        <f t="shared" si="12"/>
        <v>F</v>
      </c>
      <c r="S16" s="120">
        <f t="shared" si="13"/>
        <v>0</v>
      </c>
      <c r="T16" s="120" t="str">
        <f t="shared" si="14"/>
        <v>0,0,1900/01/00,0,F,0</v>
      </c>
      <c r="V16" s="118" t="str">
        <f t="shared" si="15"/>
        <v>F</v>
      </c>
      <c r="W16" s="118">
        <v>12</v>
      </c>
      <c r="X16" s="130"/>
      <c r="Y16" s="35" t="str">
        <f t="shared" si="1"/>
        <v/>
      </c>
      <c r="Z16" s="41" t="str">
        <f t="shared" si="2"/>
        <v xml:space="preserve">   </v>
      </c>
      <c r="AA16" s="62" t="str">
        <f t="shared" si="3"/>
        <v/>
      </c>
      <c r="AB16" s="63" t="str">
        <f t="shared" si="4"/>
        <v xml:space="preserve"> </v>
      </c>
      <c r="AC16" s="64" t="str">
        <f t="shared" si="5"/>
        <v/>
      </c>
      <c r="AD16" s="65" t="str">
        <f t="shared" si="6"/>
        <v/>
      </c>
      <c r="AE16" s="83"/>
      <c r="AF16" s="77"/>
      <c r="AG16" s="48"/>
      <c r="AH16" s="48"/>
    </row>
    <row r="17" spans="1:34" ht="18" customHeight="1" x14ac:dyDescent="0.25">
      <c r="A17" s="10"/>
      <c r="B17" s="8" t="s">
        <v>8</v>
      </c>
      <c r="C17" s="16"/>
      <c r="D17" s="31" t="s">
        <v>62</v>
      </c>
      <c r="E17" s="26"/>
      <c r="F17" s="26"/>
      <c r="G17" s="26"/>
      <c r="H17" s="171"/>
      <c r="I17" s="109" t="str">
        <f t="shared" si="7"/>
        <v/>
      </c>
      <c r="J17" s="110" t="str">
        <f t="shared" si="0"/>
        <v/>
      </c>
      <c r="L17" s="125"/>
      <c r="N17" s="120">
        <f t="shared" si="8"/>
        <v>0</v>
      </c>
      <c r="O17" s="120">
        <f t="shared" si="9"/>
        <v>0</v>
      </c>
      <c r="P17" s="120" t="str">
        <f t="shared" si="10"/>
        <v>1900/01/00</v>
      </c>
      <c r="Q17" s="120">
        <f t="shared" si="11"/>
        <v>0</v>
      </c>
      <c r="R17" s="120" t="str">
        <f t="shared" si="12"/>
        <v>F</v>
      </c>
      <c r="S17" s="120">
        <f t="shared" si="13"/>
        <v>0</v>
      </c>
      <c r="T17" s="120" t="str">
        <f t="shared" si="14"/>
        <v>0,0,1900/01/00,0,F,0</v>
      </c>
      <c r="V17" s="118" t="str">
        <f t="shared" si="15"/>
        <v>F</v>
      </c>
      <c r="W17" s="118">
        <v>12</v>
      </c>
      <c r="X17" s="130"/>
      <c r="Y17" s="39" t="str">
        <f t="shared" si="1"/>
        <v/>
      </c>
      <c r="Z17" s="42" t="str">
        <f t="shared" si="2"/>
        <v xml:space="preserve">   </v>
      </c>
      <c r="AA17" s="70" t="str">
        <f t="shared" si="3"/>
        <v/>
      </c>
      <c r="AB17" s="67" t="str">
        <f t="shared" si="4"/>
        <v xml:space="preserve"> </v>
      </c>
      <c r="AC17" s="68" t="str">
        <f t="shared" si="5"/>
        <v/>
      </c>
      <c r="AD17" s="69" t="str">
        <f t="shared" si="6"/>
        <v/>
      </c>
      <c r="AE17" s="84"/>
      <c r="AF17" s="78"/>
      <c r="AG17" s="49"/>
      <c r="AH17" s="49"/>
    </row>
    <row r="18" spans="1:34" ht="18" customHeight="1" x14ac:dyDescent="0.25">
      <c r="A18" s="9">
        <v>6</v>
      </c>
      <c r="B18" s="12" t="s">
        <v>112</v>
      </c>
      <c r="C18" s="17" t="s">
        <v>80</v>
      </c>
      <c r="D18" s="29" t="s">
        <v>63</v>
      </c>
      <c r="E18" s="28"/>
      <c r="F18" s="28"/>
      <c r="G18" s="28"/>
      <c r="H18" s="167"/>
      <c r="I18" s="111" t="str">
        <f t="shared" si="7"/>
        <v/>
      </c>
      <c r="J18" s="112" t="str">
        <f t="shared" si="0"/>
        <v/>
      </c>
      <c r="L18" s="125"/>
      <c r="N18" s="120">
        <f t="shared" si="8"/>
        <v>0</v>
      </c>
      <c r="O18" s="120">
        <f t="shared" si="9"/>
        <v>0</v>
      </c>
      <c r="P18" s="120" t="str">
        <f t="shared" si="10"/>
        <v>1900/01/00</v>
      </c>
      <c r="Q18" s="120">
        <f t="shared" si="11"/>
        <v>0</v>
      </c>
      <c r="R18" s="120" t="str">
        <f t="shared" si="12"/>
        <v>M</v>
      </c>
      <c r="S18" s="120">
        <f t="shared" si="13"/>
        <v>0</v>
      </c>
      <c r="T18" s="120" t="str">
        <f t="shared" si="14"/>
        <v>0,0,1900/01/00,0,M,0</v>
      </c>
      <c r="V18" s="118" t="str">
        <f t="shared" si="15"/>
        <v>M</v>
      </c>
      <c r="W18" s="118">
        <v>12</v>
      </c>
      <c r="X18" s="130"/>
      <c r="Y18" s="43">
        <f t="shared" si="1"/>
        <v>6</v>
      </c>
      <c r="Z18" s="40" t="str">
        <f t="shared" si="2"/>
        <v>Open/Male 12U Medley 4x50m</v>
      </c>
      <c r="AA18" s="58" t="str">
        <f t="shared" si="3"/>
        <v/>
      </c>
      <c r="AB18" s="59" t="str">
        <f t="shared" si="4"/>
        <v xml:space="preserve"> </v>
      </c>
      <c r="AC18" s="60" t="str">
        <f t="shared" si="5"/>
        <v/>
      </c>
      <c r="AD18" s="61" t="str">
        <f t="shared" si="6"/>
        <v/>
      </c>
      <c r="AE18" s="82"/>
      <c r="AF18" s="76"/>
      <c r="AG18" s="47"/>
      <c r="AH18" s="47"/>
    </row>
    <row r="19" spans="1:34" ht="18" customHeight="1" x14ac:dyDescent="0.25">
      <c r="A19" s="10"/>
      <c r="B19" s="13" t="s">
        <v>8</v>
      </c>
      <c r="C19" s="18"/>
      <c r="D19" s="24" t="s">
        <v>63</v>
      </c>
      <c r="E19" s="21"/>
      <c r="F19" s="21"/>
      <c r="G19" s="21"/>
      <c r="H19" s="169"/>
      <c r="I19" s="113" t="str">
        <f t="shared" si="7"/>
        <v/>
      </c>
      <c r="J19" s="114" t="str">
        <f t="shared" si="0"/>
        <v/>
      </c>
      <c r="L19" s="125"/>
      <c r="N19" s="120">
        <f t="shared" si="8"/>
        <v>0</v>
      </c>
      <c r="O19" s="120">
        <f t="shared" si="9"/>
        <v>0</v>
      </c>
      <c r="P19" s="120" t="str">
        <f t="shared" si="10"/>
        <v>1900/01/00</v>
      </c>
      <c r="Q19" s="120">
        <f t="shared" si="11"/>
        <v>0</v>
      </c>
      <c r="R19" s="120" t="str">
        <f t="shared" si="12"/>
        <v>M</v>
      </c>
      <c r="S19" s="120">
        <f t="shared" si="13"/>
        <v>0</v>
      </c>
      <c r="T19" s="120" t="str">
        <f t="shared" si="14"/>
        <v>0,0,1900/01/00,0,M,0</v>
      </c>
      <c r="V19" s="118" t="str">
        <f t="shared" si="15"/>
        <v>M</v>
      </c>
      <c r="W19" s="118">
        <v>12</v>
      </c>
      <c r="X19" s="130"/>
      <c r="Y19" s="35" t="str">
        <f t="shared" si="1"/>
        <v/>
      </c>
      <c r="Z19" s="41" t="str">
        <f t="shared" si="2"/>
        <v xml:space="preserve">   </v>
      </c>
      <c r="AA19" s="62" t="str">
        <f t="shared" si="3"/>
        <v/>
      </c>
      <c r="AB19" s="63" t="str">
        <f t="shared" si="4"/>
        <v xml:space="preserve"> </v>
      </c>
      <c r="AC19" s="64" t="str">
        <f t="shared" si="5"/>
        <v/>
      </c>
      <c r="AD19" s="65" t="str">
        <f t="shared" si="6"/>
        <v/>
      </c>
      <c r="AE19" s="83"/>
      <c r="AF19" s="77"/>
      <c r="AG19" s="48"/>
      <c r="AH19" s="48"/>
    </row>
    <row r="20" spans="1:34" ht="18" customHeight="1" x14ac:dyDescent="0.25">
      <c r="A20" s="10"/>
      <c r="B20" s="13" t="s">
        <v>8</v>
      </c>
      <c r="C20" s="18"/>
      <c r="D20" s="24" t="s">
        <v>63</v>
      </c>
      <c r="E20" s="23"/>
      <c r="F20" s="23"/>
      <c r="G20" s="23"/>
      <c r="H20" s="170"/>
      <c r="I20" s="113" t="str">
        <f t="shared" si="7"/>
        <v/>
      </c>
      <c r="J20" s="114" t="str">
        <f t="shared" si="0"/>
        <v/>
      </c>
      <c r="L20" s="125"/>
      <c r="N20" s="120">
        <f t="shared" si="8"/>
        <v>0</v>
      </c>
      <c r="O20" s="120">
        <f t="shared" si="9"/>
        <v>0</v>
      </c>
      <c r="P20" s="120" t="str">
        <f t="shared" si="10"/>
        <v>1900/01/00</v>
      </c>
      <c r="Q20" s="120">
        <f t="shared" si="11"/>
        <v>0</v>
      </c>
      <c r="R20" s="120" t="str">
        <f t="shared" si="12"/>
        <v>M</v>
      </c>
      <c r="S20" s="120">
        <f t="shared" si="13"/>
        <v>0</v>
      </c>
      <c r="T20" s="120" t="str">
        <f t="shared" si="14"/>
        <v>0,0,1900/01/00,0,M,0</v>
      </c>
      <c r="V20" s="118" t="str">
        <f t="shared" si="15"/>
        <v>M</v>
      </c>
      <c r="W20" s="118">
        <v>12</v>
      </c>
      <c r="X20" s="130"/>
      <c r="Y20" s="35" t="str">
        <f t="shared" si="1"/>
        <v/>
      </c>
      <c r="Z20" s="41" t="str">
        <f t="shared" si="2"/>
        <v xml:space="preserve">   </v>
      </c>
      <c r="AA20" s="62" t="str">
        <f t="shared" si="3"/>
        <v/>
      </c>
      <c r="AB20" s="63" t="str">
        <f t="shared" si="4"/>
        <v xml:space="preserve"> </v>
      </c>
      <c r="AC20" s="64" t="str">
        <f t="shared" si="5"/>
        <v/>
      </c>
      <c r="AD20" s="65" t="str">
        <f t="shared" si="6"/>
        <v/>
      </c>
      <c r="AE20" s="83"/>
      <c r="AF20" s="77"/>
      <c r="AG20" s="48"/>
      <c r="AH20" s="48"/>
    </row>
    <row r="21" spans="1:34" ht="18" customHeight="1" x14ac:dyDescent="0.25">
      <c r="A21" s="11"/>
      <c r="B21" s="14" t="s">
        <v>8</v>
      </c>
      <c r="C21" s="19"/>
      <c r="D21" s="25" t="s">
        <v>63</v>
      </c>
      <c r="E21" s="26"/>
      <c r="F21" s="26"/>
      <c r="G21" s="26"/>
      <c r="H21" s="171"/>
      <c r="I21" s="109" t="str">
        <f t="shared" si="7"/>
        <v/>
      </c>
      <c r="J21" s="110" t="str">
        <f t="shared" si="0"/>
        <v/>
      </c>
      <c r="L21" s="125"/>
      <c r="N21" s="120">
        <f t="shared" si="8"/>
        <v>0</v>
      </c>
      <c r="O21" s="120">
        <f t="shared" si="9"/>
        <v>0</v>
      </c>
      <c r="P21" s="120" t="str">
        <f t="shared" si="10"/>
        <v>1900/01/00</v>
      </c>
      <c r="Q21" s="120">
        <f t="shared" si="11"/>
        <v>0</v>
      </c>
      <c r="R21" s="120" t="str">
        <f t="shared" si="12"/>
        <v>M</v>
      </c>
      <c r="S21" s="120">
        <f t="shared" si="13"/>
        <v>0</v>
      </c>
      <c r="T21" s="120" t="str">
        <f t="shared" si="14"/>
        <v>0,0,1900/01/00,0,M,0</v>
      </c>
      <c r="V21" s="118" t="str">
        <f t="shared" si="15"/>
        <v>M</v>
      </c>
      <c r="W21" s="118">
        <v>12</v>
      </c>
      <c r="X21" s="130"/>
      <c r="Y21" s="39" t="str">
        <f t="shared" si="1"/>
        <v/>
      </c>
      <c r="Z21" s="42" t="str">
        <f t="shared" si="2"/>
        <v xml:space="preserve">   </v>
      </c>
      <c r="AA21" s="70" t="str">
        <f t="shared" si="3"/>
        <v/>
      </c>
      <c r="AB21" s="67" t="str">
        <f t="shared" si="4"/>
        <v xml:space="preserve"> </v>
      </c>
      <c r="AC21" s="68" t="str">
        <f t="shared" si="5"/>
        <v/>
      </c>
      <c r="AD21" s="69" t="str">
        <f t="shared" si="6"/>
        <v/>
      </c>
      <c r="AE21" s="84"/>
      <c r="AF21" s="78"/>
      <c r="AG21" s="49"/>
      <c r="AH21" s="49"/>
    </row>
    <row r="22" spans="1:34" ht="18" customHeight="1" x14ac:dyDescent="0.25">
      <c r="A22" s="10">
        <v>7</v>
      </c>
      <c r="B22" s="7" t="s">
        <v>113</v>
      </c>
      <c r="C22" s="15" t="s">
        <v>80</v>
      </c>
      <c r="D22" s="27" t="s">
        <v>62</v>
      </c>
      <c r="E22" s="28"/>
      <c r="F22" s="28"/>
      <c r="G22" s="28"/>
      <c r="H22" s="167"/>
      <c r="I22" s="111" t="str">
        <f t="shared" si="7"/>
        <v/>
      </c>
      <c r="J22" s="112" t="str">
        <f t="shared" si="0"/>
        <v/>
      </c>
      <c r="L22" s="125"/>
      <c r="N22" s="120">
        <f t="shared" si="8"/>
        <v>0</v>
      </c>
      <c r="O22" s="120">
        <f t="shared" si="9"/>
        <v>0</v>
      </c>
      <c r="P22" s="120" t="str">
        <f t="shared" si="10"/>
        <v>1900/01/00</v>
      </c>
      <c r="Q22" s="120">
        <f t="shared" si="11"/>
        <v>0</v>
      </c>
      <c r="R22" s="120" t="str">
        <f t="shared" si="12"/>
        <v>F</v>
      </c>
      <c r="S22" s="120">
        <f t="shared" si="13"/>
        <v>0</v>
      </c>
      <c r="T22" s="120" t="str">
        <f t="shared" si="14"/>
        <v>0,0,1900/01/00,0,F,0</v>
      </c>
      <c r="V22" s="118" t="str">
        <f t="shared" si="15"/>
        <v>F</v>
      </c>
      <c r="W22" s="118">
        <v>11</v>
      </c>
      <c r="X22" s="130"/>
      <c r="Y22" s="43">
        <f t="shared" si="1"/>
        <v>7</v>
      </c>
      <c r="Z22" s="40" t="str">
        <f t="shared" si="2"/>
        <v>Female 11U Freestyle 4x50m</v>
      </c>
      <c r="AA22" s="58" t="str">
        <f t="shared" si="3"/>
        <v/>
      </c>
      <c r="AB22" s="59" t="str">
        <f t="shared" si="4"/>
        <v xml:space="preserve"> </v>
      </c>
      <c r="AC22" s="60" t="str">
        <f t="shared" si="5"/>
        <v/>
      </c>
      <c r="AD22" s="61" t="str">
        <f t="shared" si="6"/>
        <v/>
      </c>
      <c r="AE22" s="82"/>
      <c r="AF22" s="76"/>
      <c r="AG22" s="47"/>
      <c r="AH22" s="47"/>
    </row>
    <row r="23" spans="1:34" ht="18" customHeight="1" x14ac:dyDescent="0.25">
      <c r="A23" s="10"/>
      <c r="B23" s="8" t="s">
        <v>8</v>
      </c>
      <c r="C23" s="16"/>
      <c r="D23" s="22" t="s">
        <v>62</v>
      </c>
      <c r="E23" s="21"/>
      <c r="F23" s="21"/>
      <c r="G23" s="21"/>
      <c r="H23" s="169"/>
      <c r="I23" s="113" t="str">
        <f t="shared" si="7"/>
        <v/>
      </c>
      <c r="J23" s="114" t="str">
        <f t="shared" si="0"/>
        <v/>
      </c>
      <c r="L23" s="125"/>
      <c r="N23" s="120">
        <f t="shared" si="8"/>
        <v>0</v>
      </c>
      <c r="O23" s="120">
        <f t="shared" si="9"/>
        <v>0</v>
      </c>
      <c r="P23" s="120" t="str">
        <f t="shared" si="10"/>
        <v>1900/01/00</v>
      </c>
      <c r="Q23" s="120">
        <f t="shared" si="11"/>
        <v>0</v>
      </c>
      <c r="R23" s="120" t="str">
        <f t="shared" si="12"/>
        <v>F</v>
      </c>
      <c r="S23" s="120">
        <f t="shared" si="13"/>
        <v>0</v>
      </c>
      <c r="T23" s="120" t="str">
        <f t="shared" si="14"/>
        <v>0,0,1900/01/00,0,F,0</v>
      </c>
      <c r="V23" s="118" t="str">
        <f t="shared" si="15"/>
        <v>F</v>
      </c>
      <c r="W23" s="118">
        <v>11</v>
      </c>
      <c r="X23" s="130"/>
      <c r="Y23" s="35" t="str">
        <f t="shared" si="1"/>
        <v/>
      </c>
      <c r="Z23" s="41" t="str">
        <f t="shared" si="2"/>
        <v xml:space="preserve">   </v>
      </c>
      <c r="AA23" s="62" t="str">
        <f t="shared" si="3"/>
        <v/>
      </c>
      <c r="AB23" s="63" t="str">
        <f t="shared" si="4"/>
        <v xml:space="preserve"> </v>
      </c>
      <c r="AC23" s="64" t="str">
        <f t="shared" si="5"/>
        <v/>
      </c>
      <c r="AD23" s="65" t="str">
        <f t="shared" si="6"/>
        <v/>
      </c>
      <c r="AE23" s="83"/>
      <c r="AF23" s="77"/>
      <c r="AG23" s="48"/>
      <c r="AH23" s="48"/>
    </row>
    <row r="24" spans="1:34" ht="18" customHeight="1" x14ac:dyDescent="0.25">
      <c r="A24" s="10"/>
      <c r="B24" s="8" t="s">
        <v>8</v>
      </c>
      <c r="C24" s="16"/>
      <c r="D24" s="22" t="s">
        <v>62</v>
      </c>
      <c r="E24" s="23"/>
      <c r="F24" s="23"/>
      <c r="G24" s="23"/>
      <c r="H24" s="170"/>
      <c r="I24" s="113" t="str">
        <f t="shared" si="7"/>
        <v/>
      </c>
      <c r="J24" s="114" t="str">
        <f t="shared" si="0"/>
        <v/>
      </c>
      <c r="L24" s="125"/>
      <c r="N24" s="120">
        <f t="shared" si="8"/>
        <v>0</v>
      </c>
      <c r="O24" s="120">
        <f t="shared" si="9"/>
        <v>0</v>
      </c>
      <c r="P24" s="120" t="str">
        <f t="shared" si="10"/>
        <v>1900/01/00</v>
      </c>
      <c r="Q24" s="120">
        <f t="shared" si="11"/>
        <v>0</v>
      </c>
      <c r="R24" s="120" t="str">
        <f t="shared" si="12"/>
        <v>F</v>
      </c>
      <c r="S24" s="120">
        <f t="shared" si="13"/>
        <v>0</v>
      </c>
      <c r="T24" s="120" t="str">
        <f t="shared" si="14"/>
        <v>0,0,1900/01/00,0,F,0</v>
      </c>
      <c r="V24" s="118" t="str">
        <f t="shared" si="15"/>
        <v>F</v>
      </c>
      <c r="W24" s="118">
        <v>11</v>
      </c>
      <c r="X24" s="130"/>
      <c r="Y24" s="35" t="str">
        <f t="shared" si="1"/>
        <v/>
      </c>
      <c r="Z24" s="41" t="str">
        <f t="shared" si="2"/>
        <v xml:space="preserve">   </v>
      </c>
      <c r="AA24" s="62" t="str">
        <f t="shared" si="3"/>
        <v/>
      </c>
      <c r="AB24" s="63" t="str">
        <f t="shared" si="4"/>
        <v xml:space="preserve"> </v>
      </c>
      <c r="AC24" s="64" t="str">
        <f t="shared" si="5"/>
        <v/>
      </c>
      <c r="AD24" s="65" t="str">
        <f t="shared" si="6"/>
        <v/>
      </c>
      <c r="AE24" s="83"/>
      <c r="AF24" s="77"/>
      <c r="AG24" s="48"/>
      <c r="AH24" s="48"/>
    </row>
    <row r="25" spans="1:34" ht="18" customHeight="1" x14ac:dyDescent="0.25">
      <c r="A25" s="10"/>
      <c r="B25" s="8" t="s">
        <v>8</v>
      </c>
      <c r="C25" s="16"/>
      <c r="D25" s="31" t="s">
        <v>62</v>
      </c>
      <c r="E25" s="26"/>
      <c r="F25" s="26"/>
      <c r="G25" s="26"/>
      <c r="H25" s="171"/>
      <c r="I25" s="109" t="str">
        <f t="shared" si="7"/>
        <v/>
      </c>
      <c r="J25" s="110" t="str">
        <f t="shared" si="0"/>
        <v/>
      </c>
      <c r="L25" s="125"/>
      <c r="N25" s="120">
        <f t="shared" si="8"/>
        <v>0</v>
      </c>
      <c r="O25" s="120">
        <f t="shared" si="9"/>
        <v>0</v>
      </c>
      <c r="P25" s="120" t="str">
        <f t="shared" si="10"/>
        <v>1900/01/00</v>
      </c>
      <c r="Q25" s="120">
        <f t="shared" si="11"/>
        <v>0</v>
      </c>
      <c r="R25" s="120" t="str">
        <f t="shared" si="12"/>
        <v>F</v>
      </c>
      <c r="S25" s="120">
        <f t="shared" si="13"/>
        <v>0</v>
      </c>
      <c r="T25" s="120" t="str">
        <f t="shared" si="14"/>
        <v>0,0,1900/01/00,0,F,0</v>
      </c>
      <c r="V25" s="118" t="str">
        <f t="shared" si="15"/>
        <v>F</v>
      </c>
      <c r="W25" s="118">
        <v>11</v>
      </c>
      <c r="X25" s="130"/>
      <c r="Y25" s="39" t="str">
        <f t="shared" si="1"/>
        <v/>
      </c>
      <c r="Z25" s="42" t="str">
        <f t="shared" si="2"/>
        <v xml:space="preserve">   </v>
      </c>
      <c r="AA25" s="70" t="str">
        <f t="shared" si="3"/>
        <v/>
      </c>
      <c r="AB25" s="67" t="str">
        <f t="shared" si="4"/>
        <v xml:space="preserve"> </v>
      </c>
      <c r="AC25" s="68" t="str">
        <f t="shared" si="5"/>
        <v/>
      </c>
      <c r="AD25" s="69" t="str">
        <f t="shared" si="6"/>
        <v/>
      </c>
      <c r="AE25" s="84"/>
      <c r="AF25" s="78"/>
      <c r="AG25" s="49"/>
      <c r="AH25" s="49"/>
    </row>
    <row r="26" spans="1:34" ht="18" customHeight="1" x14ac:dyDescent="0.25">
      <c r="A26" s="9">
        <v>8</v>
      </c>
      <c r="B26" s="12" t="s">
        <v>114</v>
      </c>
      <c r="C26" s="17" t="s">
        <v>80</v>
      </c>
      <c r="D26" s="29" t="s">
        <v>63</v>
      </c>
      <c r="E26" s="28"/>
      <c r="F26" s="28"/>
      <c r="G26" s="28"/>
      <c r="H26" s="167"/>
      <c r="I26" s="111" t="str">
        <f t="shared" si="7"/>
        <v/>
      </c>
      <c r="J26" s="112" t="str">
        <f t="shared" si="0"/>
        <v/>
      </c>
      <c r="L26" s="125"/>
      <c r="N26" s="120">
        <f t="shared" si="8"/>
        <v>0</v>
      </c>
      <c r="O26" s="120">
        <f t="shared" si="9"/>
        <v>0</v>
      </c>
      <c r="P26" s="120" t="str">
        <f t="shared" si="10"/>
        <v>1900/01/00</v>
      </c>
      <c r="Q26" s="120">
        <f t="shared" si="11"/>
        <v>0</v>
      </c>
      <c r="R26" s="120" t="str">
        <f t="shared" si="12"/>
        <v>M</v>
      </c>
      <c r="S26" s="120">
        <f t="shared" si="13"/>
        <v>0</v>
      </c>
      <c r="T26" s="120" t="str">
        <f t="shared" si="14"/>
        <v>0,0,1900/01/00,0,M,0</v>
      </c>
      <c r="V26" s="118" t="str">
        <f t="shared" si="15"/>
        <v>M</v>
      </c>
      <c r="W26" s="118">
        <v>11</v>
      </c>
      <c r="X26" s="130"/>
      <c r="Y26" s="43">
        <f t="shared" si="1"/>
        <v>8</v>
      </c>
      <c r="Z26" s="40" t="str">
        <f t="shared" si="2"/>
        <v>Open/Male 11U Freestyle 4x50m</v>
      </c>
      <c r="AA26" s="58" t="str">
        <f t="shared" si="3"/>
        <v/>
      </c>
      <c r="AB26" s="59" t="str">
        <f t="shared" si="4"/>
        <v xml:space="preserve"> </v>
      </c>
      <c r="AC26" s="60" t="str">
        <f t="shared" si="5"/>
        <v/>
      </c>
      <c r="AD26" s="61" t="str">
        <f t="shared" si="6"/>
        <v/>
      </c>
      <c r="AE26" s="82"/>
      <c r="AF26" s="76"/>
      <c r="AG26" s="47"/>
      <c r="AH26" s="47"/>
    </row>
    <row r="27" spans="1:34" ht="18" customHeight="1" x14ac:dyDescent="0.25">
      <c r="A27" s="10"/>
      <c r="B27" s="13" t="s">
        <v>8</v>
      </c>
      <c r="C27" s="18"/>
      <c r="D27" s="24" t="s">
        <v>63</v>
      </c>
      <c r="E27" s="21"/>
      <c r="F27" s="21"/>
      <c r="G27" s="21"/>
      <c r="H27" s="169"/>
      <c r="I27" s="113" t="str">
        <f t="shared" si="7"/>
        <v/>
      </c>
      <c r="J27" s="114" t="str">
        <f t="shared" si="0"/>
        <v/>
      </c>
      <c r="L27" s="125"/>
      <c r="N27" s="120">
        <f t="shared" si="8"/>
        <v>0</v>
      </c>
      <c r="O27" s="120">
        <f t="shared" si="9"/>
        <v>0</v>
      </c>
      <c r="P27" s="120" t="str">
        <f t="shared" si="10"/>
        <v>1900/01/00</v>
      </c>
      <c r="Q27" s="120">
        <f t="shared" si="11"/>
        <v>0</v>
      </c>
      <c r="R27" s="120" t="str">
        <f t="shared" si="12"/>
        <v>M</v>
      </c>
      <c r="S27" s="120">
        <f t="shared" si="13"/>
        <v>0</v>
      </c>
      <c r="T27" s="120" t="str">
        <f t="shared" si="14"/>
        <v>0,0,1900/01/00,0,M,0</v>
      </c>
      <c r="V27" s="118" t="str">
        <f t="shared" si="15"/>
        <v>M</v>
      </c>
      <c r="W27" s="118">
        <v>11</v>
      </c>
      <c r="X27" s="130"/>
      <c r="Y27" s="35" t="str">
        <f t="shared" si="1"/>
        <v/>
      </c>
      <c r="Z27" s="41" t="str">
        <f t="shared" si="2"/>
        <v xml:space="preserve">   </v>
      </c>
      <c r="AA27" s="62" t="str">
        <f t="shared" si="3"/>
        <v/>
      </c>
      <c r="AB27" s="63" t="str">
        <f t="shared" si="4"/>
        <v xml:space="preserve"> </v>
      </c>
      <c r="AC27" s="64" t="str">
        <f t="shared" si="5"/>
        <v/>
      </c>
      <c r="AD27" s="65" t="str">
        <f t="shared" si="6"/>
        <v/>
      </c>
      <c r="AE27" s="83"/>
      <c r="AF27" s="77"/>
      <c r="AG27" s="48"/>
      <c r="AH27" s="48"/>
    </row>
    <row r="28" spans="1:34" ht="18" customHeight="1" x14ac:dyDescent="0.25">
      <c r="A28" s="10"/>
      <c r="B28" s="13" t="s">
        <v>8</v>
      </c>
      <c r="C28" s="18"/>
      <c r="D28" s="24" t="s">
        <v>63</v>
      </c>
      <c r="E28" s="23"/>
      <c r="F28" s="23"/>
      <c r="G28" s="23"/>
      <c r="H28" s="170"/>
      <c r="I28" s="113" t="str">
        <f t="shared" si="7"/>
        <v/>
      </c>
      <c r="J28" s="114" t="str">
        <f t="shared" si="0"/>
        <v/>
      </c>
      <c r="L28" s="125"/>
      <c r="N28" s="120">
        <f t="shared" si="8"/>
        <v>0</v>
      </c>
      <c r="O28" s="120">
        <f t="shared" si="9"/>
        <v>0</v>
      </c>
      <c r="P28" s="120" t="str">
        <f t="shared" si="10"/>
        <v>1900/01/00</v>
      </c>
      <c r="Q28" s="120">
        <f t="shared" si="11"/>
        <v>0</v>
      </c>
      <c r="R28" s="120" t="str">
        <f t="shared" si="12"/>
        <v>M</v>
      </c>
      <c r="S28" s="120">
        <f t="shared" si="13"/>
        <v>0</v>
      </c>
      <c r="T28" s="120" t="str">
        <f t="shared" si="14"/>
        <v>0,0,1900/01/00,0,M,0</v>
      </c>
      <c r="V28" s="118" t="str">
        <f t="shared" si="15"/>
        <v>M</v>
      </c>
      <c r="W28" s="118">
        <v>11</v>
      </c>
      <c r="X28" s="130"/>
      <c r="Y28" s="35" t="str">
        <f t="shared" si="1"/>
        <v/>
      </c>
      <c r="Z28" s="41" t="str">
        <f t="shared" si="2"/>
        <v xml:space="preserve">   </v>
      </c>
      <c r="AA28" s="62" t="str">
        <f t="shared" si="3"/>
        <v/>
      </c>
      <c r="AB28" s="63" t="str">
        <f t="shared" si="4"/>
        <v xml:space="preserve"> </v>
      </c>
      <c r="AC28" s="64" t="str">
        <f t="shared" si="5"/>
        <v/>
      </c>
      <c r="AD28" s="65" t="str">
        <f t="shared" si="6"/>
        <v/>
      </c>
      <c r="AE28" s="83"/>
      <c r="AF28" s="77"/>
      <c r="AG28" s="48"/>
      <c r="AH28" s="48"/>
    </row>
    <row r="29" spans="1:34" ht="18" customHeight="1" x14ac:dyDescent="0.25">
      <c r="A29" s="11"/>
      <c r="B29" s="14" t="s">
        <v>8</v>
      </c>
      <c r="C29" s="19"/>
      <c r="D29" s="25" t="s">
        <v>63</v>
      </c>
      <c r="E29" s="26"/>
      <c r="F29" s="26"/>
      <c r="G29" s="26"/>
      <c r="H29" s="171"/>
      <c r="I29" s="109" t="str">
        <f t="shared" si="7"/>
        <v/>
      </c>
      <c r="J29" s="110" t="str">
        <f t="shared" si="0"/>
        <v/>
      </c>
      <c r="L29" s="125"/>
      <c r="N29" s="120">
        <f t="shared" si="8"/>
        <v>0</v>
      </c>
      <c r="O29" s="120">
        <f t="shared" si="9"/>
        <v>0</v>
      </c>
      <c r="P29" s="120" t="str">
        <f t="shared" si="10"/>
        <v>1900/01/00</v>
      </c>
      <c r="Q29" s="120">
        <f t="shared" si="11"/>
        <v>0</v>
      </c>
      <c r="R29" s="120" t="str">
        <f t="shared" si="12"/>
        <v>M</v>
      </c>
      <c r="S29" s="120">
        <f t="shared" si="13"/>
        <v>0</v>
      </c>
      <c r="T29" s="120" t="str">
        <f t="shared" si="14"/>
        <v>0,0,1900/01/00,0,M,0</v>
      </c>
      <c r="V29" s="118" t="str">
        <f t="shared" si="15"/>
        <v>M</v>
      </c>
      <c r="W29" s="118">
        <v>11</v>
      </c>
      <c r="X29" s="130"/>
      <c r="Y29" s="39" t="str">
        <f t="shared" si="1"/>
        <v/>
      </c>
      <c r="Z29" s="42" t="str">
        <f t="shared" si="2"/>
        <v xml:space="preserve">   </v>
      </c>
      <c r="AA29" s="70" t="str">
        <f t="shared" si="3"/>
        <v/>
      </c>
      <c r="AB29" s="67" t="str">
        <f t="shared" si="4"/>
        <v xml:space="preserve"> </v>
      </c>
      <c r="AC29" s="68" t="str">
        <f t="shared" si="5"/>
        <v/>
      </c>
      <c r="AD29" s="69" t="str">
        <f t="shared" si="6"/>
        <v/>
      </c>
      <c r="AE29" s="84"/>
      <c r="AF29" s="78"/>
      <c r="AG29" s="49"/>
      <c r="AH29" s="49"/>
    </row>
    <row r="30" spans="1:34" ht="18" customHeight="1" x14ac:dyDescent="0.25">
      <c r="A30" s="10">
        <v>9</v>
      </c>
      <c r="B30" s="7" t="s">
        <v>115</v>
      </c>
      <c r="C30" s="15" t="s">
        <v>80</v>
      </c>
      <c r="D30" s="87" t="s">
        <v>62</v>
      </c>
      <c r="E30" s="28"/>
      <c r="F30" s="28"/>
      <c r="G30" s="28"/>
      <c r="H30" s="167"/>
      <c r="I30" s="111" t="str">
        <f t="shared" si="7"/>
        <v/>
      </c>
      <c r="J30" s="112" t="str">
        <f t="shared" si="0"/>
        <v/>
      </c>
      <c r="L30" s="125"/>
      <c r="N30" s="120">
        <f t="shared" si="8"/>
        <v>0</v>
      </c>
      <c r="O30" s="120">
        <f t="shared" si="9"/>
        <v>0</v>
      </c>
      <c r="P30" s="120" t="str">
        <f t="shared" si="10"/>
        <v>1900/01/00</v>
      </c>
      <c r="Q30" s="120">
        <f t="shared" si="11"/>
        <v>0</v>
      </c>
      <c r="R30" s="120" t="str">
        <f t="shared" si="12"/>
        <v>F</v>
      </c>
      <c r="S30" s="120">
        <f t="shared" si="13"/>
        <v>0</v>
      </c>
      <c r="T30" s="120" t="str">
        <f t="shared" si="14"/>
        <v>0,0,1900/01/00,0,F,0</v>
      </c>
      <c r="V30" s="118" t="str">
        <f t="shared" si="15"/>
        <v>F</v>
      </c>
      <c r="W30" s="118">
        <v>13</v>
      </c>
      <c r="X30" s="130"/>
      <c r="Y30" s="43">
        <f t="shared" si="1"/>
        <v>9</v>
      </c>
      <c r="Z30" s="40" t="str">
        <f t="shared" si="2"/>
        <v>Female 13U Medley 4x50m</v>
      </c>
      <c r="AA30" s="58" t="str">
        <f t="shared" si="3"/>
        <v/>
      </c>
      <c r="AB30" s="59" t="str">
        <f t="shared" si="4"/>
        <v xml:space="preserve"> </v>
      </c>
      <c r="AC30" s="60" t="str">
        <f t="shared" si="5"/>
        <v/>
      </c>
      <c r="AD30" s="61" t="str">
        <f t="shared" si="6"/>
        <v/>
      </c>
      <c r="AE30" s="82"/>
      <c r="AF30" s="76"/>
      <c r="AG30" s="47"/>
      <c r="AH30" s="47"/>
    </row>
    <row r="31" spans="1:34" ht="18" customHeight="1" x14ac:dyDescent="0.25">
      <c r="A31" s="10"/>
      <c r="B31" s="8" t="s">
        <v>8</v>
      </c>
      <c r="C31" s="16"/>
      <c r="D31" s="27" t="s">
        <v>62</v>
      </c>
      <c r="E31" s="21"/>
      <c r="F31" s="21"/>
      <c r="G31" s="21"/>
      <c r="H31" s="169"/>
      <c r="I31" s="113" t="str">
        <f t="shared" si="7"/>
        <v/>
      </c>
      <c r="J31" s="114" t="str">
        <f t="shared" si="0"/>
        <v/>
      </c>
      <c r="L31" s="126"/>
      <c r="N31" s="120">
        <f t="shared" si="8"/>
        <v>0</v>
      </c>
      <c r="O31" s="120">
        <f t="shared" si="9"/>
        <v>0</v>
      </c>
      <c r="P31" s="120" t="str">
        <f t="shared" si="10"/>
        <v>1900/01/00</v>
      </c>
      <c r="Q31" s="120">
        <f t="shared" si="11"/>
        <v>0</v>
      </c>
      <c r="R31" s="120" t="str">
        <f t="shared" si="12"/>
        <v>F</v>
      </c>
      <c r="S31" s="120">
        <f t="shared" si="13"/>
        <v>0</v>
      </c>
      <c r="T31" s="120" t="str">
        <f t="shared" si="14"/>
        <v>0,0,1900/01/00,0,F,0</v>
      </c>
      <c r="V31" s="118" t="str">
        <f t="shared" si="15"/>
        <v>F</v>
      </c>
      <c r="W31" s="118">
        <v>13</v>
      </c>
      <c r="X31" s="130"/>
      <c r="Y31" s="35" t="str">
        <f t="shared" si="1"/>
        <v/>
      </c>
      <c r="Z31" s="41" t="str">
        <f t="shared" si="2"/>
        <v xml:space="preserve">   </v>
      </c>
      <c r="AA31" s="62" t="str">
        <f t="shared" si="3"/>
        <v/>
      </c>
      <c r="AB31" s="63" t="str">
        <f t="shared" si="4"/>
        <v xml:space="preserve"> </v>
      </c>
      <c r="AC31" s="64" t="str">
        <f t="shared" si="5"/>
        <v/>
      </c>
      <c r="AD31" s="65" t="str">
        <f t="shared" si="6"/>
        <v/>
      </c>
      <c r="AE31" s="83"/>
      <c r="AF31" s="77"/>
      <c r="AG31" s="48"/>
      <c r="AH31" s="48"/>
    </row>
    <row r="32" spans="1:34" ht="18" customHeight="1" x14ac:dyDescent="0.25">
      <c r="A32" s="10"/>
      <c r="B32" s="8" t="s">
        <v>8</v>
      </c>
      <c r="C32" s="16"/>
      <c r="D32" s="22" t="s">
        <v>62</v>
      </c>
      <c r="E32" s="23"/>
      <c r="F32" s="23"/>
      <c r="G32" s="23"/>
      <c r="H32" s="170"/>
      <c r="I32" s="113" t="str">
        <f t="shared" si="7"/>
        <v/>
      </c>
      <c r="J32" s="114" t="str">
        <f t="shared" si="0"/>
        <v/>
      </c>
      <c r="L32" s="126"/>
      <c r="N32" s="120">
        <f t="shared" si="8"/>
        <v>0</v>
      </c>
      <c r="O32" s="120">
        <f t="shared" si="9"/>
        <v>0</v>
      </c>
      <c r="P32" s="120" t="str">
        <f t="shared" si="10"/>
        <v>1900/01/00</v>
      </c>
      <c r="Q32" s="120">
        <f t="shared" si="11"/>
        <v>0</v>
      </c>
      <c r="R32" s="120" t="str">
        <f t="shared" si="12"/>
        <v>F</v>
      </c>
      <c r="S32" s="120">
        <f t="shared" si="13"/>
        <v>0</v>
      </c>
      <c r="T32" s="120" t="str">
        <f t="shared" si="14"/>
        <v>0,0,1900/01/00,0,F,0</v>
      </c>
      <c r="V32" s="118" t="str">
        <f t="shared" si="15"/>
        <v>F</v>
      </c>
      <c r="W32" s="118">
        <v>13</v>
      </c>
      <c r="X32" s="130"/>
      <c r="Y32" s="35" t="str">
        <f t="shared" si="1"/>
        <v/>
      </c>
      <c r="Z32" s="41" t="str">
        <f t="shared" si="2"/>
        <v xml:space="preserve">   </v>
      </c>
      <c r="AA32" s="62" t="str">
        <f t="shared" si="3"/>
        <v/>
      </c>
      <c r="AB32" s="63" t="str">
        <f t="shared" si="4"/>
        <v xml:space="preserve"> </v>
      </c>
      <c r="AC32" s="64" t="str">
        <f t="shared" si="5"/>
        <v/>
      </c>
      <c r="AD32" s="65" t="str">
        <f t="shared" si="6"/>
        <v/>
      </c>
      <c r="AE32" s="83"/>
      <c r="AF32" s="77"/>
      <c r="AG32" s="48"/>
      <c r="AH32" s="48"/>
    </row>
    <row r="33" spans="1:34" ht="18" customHeight="1" x14ac:dyDescent="0.25">
      <c r="A33" s="10"/>
      <c r="B33" s="8" t="s">
        <v>8</v>
      </c>
      <c r="C33" s="16"/>
      <c r="D33" s="31" t="s">
        <v>62</v>
      </c>
      <c r="E33" s="26"/>
      <c r="F33" s="26"/>
      <c r="G33" s="26"/>
      <c r="H33" s="171"/>
      <c r="I33" s="109" t="str">
        <f t="shared" si="7"/>
        <v/>
      </c>
      <c r="J33" s="110" t="str">
        <f t="shared" si="0"/>
        <v/>
      </c>
      <c r="L33" s="126"/>
      <c r="N33" s="120">
        <f t="shared" si="8"/>
        <v>0</v>
      </c>
      <c r="O33" s="120">
        <f t="shared" si="9"/>
        <v>0</v>
      </c>
      <c r="P33" s="120" t="str">
        <f t="shared" si="10"/>
        <v>1900/01/00</v>
      </c>
      <c r="Q33" s="120">
        <f t="shared" si="11"/>
        <v>0</v>
      </c>
      <c r="R33" s="120" t="str">
        <f t="shared" si="12"/>
        <v>F</v>
      </c>
      <c r="S33" s="120">
        <f t="shared" si="13"/>
        <v>0</v>
      </c>
      <c r="T33" s="120" t="str">
        <f t="shared" si="14"/>
        <v>0,0,1900/01/00,0,F,0</v>
      </c>
      <c r="V33" s="118" t="str">
        <f t="shared" si="15"/>
        <v>F</v>
      </c>
      <c r="W33" s="118">
        <v>13</v>
      </c>
      <c r="X33" s="130"/>
      <c r="Y33" s="39" t="str">
        <f t="shared" si="1"/>
        <v/>
      </c>
      <c r="Z33" s="42" t="str">
        <f t="shared" si="2"/>
        <v xml:space="preserve">   </v>
      </c>
      <c r="AA33" s="70" t="str">
        <f t="shared" si="3"/>
        <v/>
      </c>
      <c r="AB33" s="67" t="str">
        <f t="shared" si="4"/>
        <v xml:space="preserve"> </v>
      </c>
      <c r="AC33" s="68" t="str">
        <f t="shared" si="5"/>
        <v/>
      </c>
      <c r="AD33" s="69" t="str">
        <f t="shared" si="6"/>
        <v/>
      </c>
      <c r="AE33" s="84"/>
      <c r="AF33" s="78"/>
      <c r="AG33" s="49"/>
      <c r="AH33" s="49"/>
    </row>
    <row r="34" spans="1:34" ht="18" customHeight="1" x14ac:dyDescent="0.25">
      <c r="A34" s="9">
        <v>10</v>
      </c>
      <c r="B34" s="12" t="s">
        <v>116</v>
      </c>
      <c r="C34" s="17" t="s">
        <v>80</v>
      </c>
      <c r="D34" s="29" t="s">
        <v>63</v>
      </c>
      <c r="E34" s="28"/>
      <c r="F34" s="28"/>
      <c r="G34" s="28"/>
      <c r="H34" s="167"/>
      <c r="I34" s="111" t="str">
        <f t="shared" si="7"/>
        <v/>
      </c>
      <c r="J34" s="112" t="str">
        <f t="shared" si="0"/>
        <v/>
      </c>
      <c r="L34" s="126"/>
      <c r="N34" s="120">
        <f t="shared" si="8"/>
        <v>0</v>
      </c>
      <c r="O34" s="120">
        <f t="shared" si="9"/>
        <v>0</v>
      </c>
      <c r="P34" s="120" t="str">
        <f t="shared" si="10"/>
        <v>1900/01/00</v>
      </c>
      <c r="Q34" s="120">
        <f t="shared" si="11"/>
        <v>0</v>
      </c>
      <c r="R34" s="120" t="str">
        <f t="shared" si="12"/>
        <v>M</v>
      </c>
      <c r="S34" s="120">
        <f t="shared" si="13"/>
        <v>0</v>
      </c>
      <c r="T34" s="120" t="str">
        <f t="shared" si="14"/>
        <v>0,0,1900/01/00,0,M,0</v>
      </c>
      <c r="V34" s="118" t="str">
        <f t="shared" si="15"/>
        <v>M</v>
      </c>
      <c r="W34" s="118">
        <v>13</v>
      </c>
      <c r="X34" s="130"/>
      <c r="Y34" s="43">
        <f t="shared" si="1"/>
        <v>10</v>
      </c>
      <c r="Z34" s="40" t="str">
        <f t="shared" si="2"/>
        <v>Open/Male 13U Medley 4x50m</v>
      </c>
      <c r="AA34" s="58" t="str">
        <f t="shared" si="3"/>
        <v/>
      </c>
      <c r="AB34" s="59" t="str">
        <f t="shared" si="4"/>
        <v xml:space="preserve"> </v>
      </c>
      <c r="AC34" s="60" t="str">
        <f t="shared" si="5"/>
        <v/>
      </c>
      <c r="AD34" s="61" t="str">
        <f t="shared" si="6"/>
        <v/>
      </c>
      <c r="AE34" s="82"/>
      <c r="AF34" s="76"/>
      <c r="AG34" s="47"/>
      <c r="AH34" s="47"/>
    </row>
    <row r="35" spans="1:34" ht="18" customHeight="1" x14ac:dyDescent="0.25">
      <c r="A35" s="10"/>
      <c r="B35" s="13" t="s">
        <v>8</v>
      </c>
      <c r="C35" s="18"/>
      <c r="D35" s="24" t="s">
        <v>63</v>
      </c>
      <c r="E35" s="21"/>
      <c r="F35" s="21"/>
      <c r="G35" s="21"/>
      <c r="H35" s="169"/>
      <c r="I35" s="113" t="str">
        <f t="shared" si="7"/>
        <v/>
      </c>
      <c r="J35" s="114" t="str">
        <f t="shared" si="0"/>
        <v/>
      </c>
      <c r="L35" s="125"/>
      <c r="N35" s="120">
        <f t="shared" si="8"/>
        <v>0</v>
      </c>
      <c r="O35" s="120">
        <f t="shared" si="9"/>
        <v>0</v>
      </c>
      <c r="P35" s="120" t="str">
        <f t="shared" si="10"/>
        <v>1900/01/00</v>
      </c>
      <c r="Q35" s="120">
        <f t="shared" si="11"/>
        <v>0</v>
      </c>
      <c r="R35" s="120" t="str">
        <f t="shared" si="12"/>
        <v>M</v>
      </c>
      <c r="S35" s="120">
        <f t="shared" si="13"/>
        <v>0</v>
      </c>
      <c r="T35" s="120" t="str">
        <f t="shared" si="14"/>
        <v>0,0,1900/01/00,0,M,0</v>
      </c>
      <c r="V35" s="118" t="str">
        <f t="shared" si="15"/>
        <v>M</v>
      </c>
      <c r="W35" s="118">
        <v>13</v>
      </c>
      <c r="X35" s="130"/>
      <c r="Y35" s="35" t="str">
        <f t="shared" si="1"/>
        <v/>
      </c>
      <c r="Z35" s="41" t="str">
        <f t="shared" si="2"/>
        <v xml:space="preserve">   </v>
      </c>
      <c r="AA35" s="62" t="str">
        <f t="shared" si="3"/>
        <v/>
      </c>
      <c r="AB35" s="63" t="str">
        <f t="shared" si="4"/>
        <v xml:space="preserve"> </v>
      </c>
      <c r="AC35" s="64" t="str">
        <f t="shared" si="5"/>
        <v/>
      </c>
      <c r="AD35" s="65" t="str">
        <f t="shared" si="6"/>
        <v/>
      </c>
      <c r="AE35" s="83"/>
      <c r="AF35" s="77"/>
      <c r="AG35" s="48"/>
      <c r="AH35" s="48"/>
    </row>
    <row r="36" spans="1:34" ht="18" customHeight="1" x14ac:dyDescent="0.25">
      <c r="A36" s="10"/>
      <c r="B36" s="13" t="s">
        <v>8</v>
      </c>
      <c r="C36" s="18"/>
      <c r="D36" s="24" t="s">
        <v>63</v>
      </c>
      <c r="E36" s="23"/>
      <c r="F36" s="23"/>
      <c r="G36" s="23"/>
      <c r="H36" s="170"/>
      <c r="I36" s="113" t="str">
        <f t="shared" si="7"/>
        <v/>
      </c>
      <c r="J36" s="114" t="str">
        <f t="shared" ref="J36:J67" si="16">IF(I36&lt;&gt;"",IF(I36&lt;=W36,"OK","NOT ELIGIBLE"),"")</f>
        <v/>
      </c>
      <c r="L36" s="125"/>
      <c r="N36" s="120">
        <f t="shared" si="8"/>
        <v>0</v>
      </c>
      <c r="O36" s="120">
        <f t="shared" si="9"/>
        <v>0</v>
      </c>
      <c r="P36" s="120" t="str">
        <f t="shared" si="10"/>
        <v>1900/01/00</v>
      </c>
      <c r="Q36" s="120">
        <f t="shared" si="11"/>
        <v>0</v>
      </c>
      <c r="R36" s="120" t="str">
        <f t="shared" si="12"/>
        <v>M</v>
      </c>
      <c r="S36" s="120">
        <f t="shared" si="13"/>
        <v>0</v>
      </c>
      <c r="T36" s="120" t="str">
        <f t="shared" si="14"/>
        <v>0,0,1900/01/00,0,M,0</v>
      </c>
      <c r="V36" s="118" t="str">
        <f t="shared" si="15"/>
        <v>M</v>
      </c>
      <c r="W36" s="118">
        <v>13</v>
      </c>
      <c r="X36" s="130"/>
      <c r="Y36" s="35" t="str">
        <f t="shared" ref="Y36:Y67" si="17">IF(A36&lt;&gt;"",A36,"")</f>
        <v/>
      </c>
      <c r="Z36" s="41" t="str">
        <f t="shared" ref="Z36:Z67" si="18">IF(B36&lt;&gt;"",B36&amp;" "&amp;C36,"")</f>
        <v xml:space="preserve">   </v>
      </c>
      <c r="AA36" s="62" t="str">
        <f t="shared" ref="AA36:AA67" si="19">IF(E36&lt;&gt;"",E36,"")</f>
        <v/>
      </c>
      <c r="AB36" s="63" t="str">
        <f t="shared" ref="AB36:AB67" si="20">F36&amp;" "&amp;G36</f>
        <v xml:space="preserve"> </v>
      </c>
      <c r="AC36" s="64" t="str">
        <f t="shared" ref="AC36:AC67" si="21">IF(H36&lt;&gt;"",H36,"")</f>
        <v/>
      </c>
      <c r="AD36" s="65" t="str">
        <f t="shared" ref="AD36:AD67" si="22">I36</f>
        <v/>
      </c>
      <c r="AE36" s="83"/>
      <c r="AF36" s="77"/>
      <c r="AG36" s="48"/>
      <c r="AH36" s="48"/>
    </row>
    <row r="37" spans="1:34" ht="18" customHeight="1" x14ac:dyDescent="0.25">
      <c r="A37" s="11"/>
      <c r="B37" s="14" t="s">
        <v>8</v>
      </c>
      <c r="C37" s="19"/>
      <c r="D37" s="25" t="s">
        <v>63</v>
      </c>
      <c r="E37" s="26"/>
      <c r="F37" s="26"/>
      <c r="G37" s="26"/>
      <c r="H37" s="171"/>
      <c r="I37" s="109" t="str">
        <f t="shared" si="7"/>
        <v/>
      </c>
      <c r="J37" s="110" t="str">
        <f t="shared" si="16"/>
        <v/>
      </c>
      <c r="L37" s="125"/>
      <c r="N37" s="120">
        <f t="shared" si="8"/>
        <v>0</v>
      </c>
      <c r="O37" s="120">
        <f t="shared" si="9"/>
        <v>0</v>
      </c>
      <c r="P37" s="120" t="str">
        <f t="shared" si="10"/>
        <v>1900/01/00</v>
      </c>
      <c r="Q37" s="120">
        <f t="shared" si="11"/>
        <v>0</v>
      </c>
      <c r="R37" s="120" t="str">
        <f t="shared" si="12"/>
        <v>M</v>
      </c>
      <c r="S37" s="120">
        <f t="shared" si="13"/>
        <v>0</v>
      </c>
      <c r="T37" s="120" t="str">
        <f t="shared" si="14"/>
        <v>0,0,1900/01/00,0,M,0</v>
      </c>
      <c r="V37" s="118" t="str">
        <f t="shared" si="15"/>
        <v>M</v>
      </c>
      <c r="W37" s="118">
        <v>13</v>
      </c>
      <c r="X37" s="130"/>
      <c r="Y37" s="39" t="str">
        <f t="shared" si="17"/>
        <v/>
      </c>
      <c r="Z37" s="42" t="str">
        <f t="shared" si="18"/>
        <v xml:space="preserve">   </v>
      </c>
      <c r="AA37" s="70" t="str">
        <f t="shared" si="19"/>
        <v/>
      </c>
      <c r="AB37" s="67" t="str">
        <f t="shared" si="20"/>
        <v xml:space="preserve"> </v>
      </c>
      <c r="AC37" s="68" t="str">
        <f t="shared" si="21"/>
        <v/>
      </c>
      <c r="AD37" s="69" t="str">
        <f t="shared" si="22"/>
        <v/>
      </c>
      <c r="AE37" s="84"/>
      <c r="AF37" s="78"/>
      <c r="AG37" s="49"/>
      <c r="AH37" s="49"/>
    </row>
    <row r="38" spans="1:34" ht="18" customHeight="1" x14ac:dyDescent="0.25">
      <c r="A38" s="133">
        <v>11</v>
      </c>
      <c r="B38" s="134" t="s">
        <v>153</v>
      </c>
      <c r="C38" s="146" t="s">
        <v>81</v>
      </c>
      <c r="D38" s="20" t="s">
        <v>62</v>
      </c>
      <c r="E38" s="28"/>
      <c r="F38" s="28"/>
      <c r="G38" s="28"/>
      <c r="H38" s="167"/>
      <c r="I38" s="111" t="str">
        <f t="shared" ref="I38" si="23">IF(H38&lt;&gt;"",DATEDIF(H38,$I$2,"Y"),"")</f>
        <v/>
      </c>
      <c r="J38" s="112" t="str">
        <f t="shared" si="16"/>
        <v/>
      </c>
      <c r="L38" s="125"/>
      <c r="N38" s="120">
        <f t="shared" si="8"/>
        <v>0</v>
      </c>
      <c r="O38" s="120">
        <f t="shared" si="9"/>
        <v>0</v>
      </c>
      <c r="P38" s="120" t="str">
        <f t="shared" si="10"/>
        <v>1900/01/00</v>
      </c>
      <c r="Q38" s="120">
        <f t="shared" si="11"/>
        <v>0</v>
      </c>
      <c r="R38" s="120" t="str">
        <f t="shared" si="12"/>
        <v>F</v>
      </c>
      <c r="S38" s="120">
        <f t="shared" si="13"/>
        <v>0</v>
      </c>
      <c r="T38" s="120" t="str">
        <f t="shared" si="14"/>
        <v>0,0,1900/01/00,0,F,0</v>
      </c>
      <c r="V38" s="118" t="str">
        <f t="shared" si="15"/>
        <v>F</v>
      </c>
      <c r="W38" s="118">
        <v>10</v>
      </c>
      <c r="X38" s="130"/>
      <c r="Y38" s="96">
        <f t="shared" si="17"/>
        <v>11</v>
      </c>
      <c r="Z38" s="97" t="str">
        <f t="shared" si="18"/>
        <v>Female 10U Butterfly 50m</v>
      </c>
      <c r="AA38" s="98" t="str">
        <f t="shared" si="19"/>
        <v/>
      </c>
      <c r="AB38" s="99" t="str">
        <f t="shared" si="20"/>
        <v xml:space="preserve"> </v>
      </c>
      <c r="AC38" s="100" t="str">
        <f t="shared" si="21"/>
        <v/>
      </c>
      <c r="AD38" s="101" t="str">
        <f t="shared" si="22"/>
        <v/>
      </c>
      <c r="AE38" s="102"/>
      <c r="AF38" s="103"/>
      <c r="AG38" s="104"/>
      <c r="AH38" s="104"/>
    </row>
    <row r="39" spans="1:34" ht="18" customHeight="1" x14ac:dyDescent="0.25">
      <c r="A39" s="142">
        <v>12</v>
      </c>
      <c r="B39" s="135" t="s">
        <v>154</v>
      </c>
      <c r="C39" s="147" t="s">
        <v>81</v>
      </c>
      <c r="D39" s="132" t="s">
        <v>63</v>
      </c>
      <c r="E39" s="86"/>
      <c r="F39" s="86"/>
      <c r="G39" s="86"/>
      <c r="H39" s="168"/>
      <c r="I39" s="115" t="str">
        <f t="shared" si="7"/>
        <v/>
      </c>
      <c r="J39" s="116" t="str">
        <f t="shared" si="16"/>
        <v/>
      </c>
      <c r="L39" s="125"/>
      <c r="N39" s="120">
        <f t="shared" si="8"/>
        <v>0</v>
      </c>
      <c r="O39" s="120">
        <f t="shared" si="9"/>
        <v>0</v>
      </c>
      <c r="P39" s="120" t="str">
        <f t="shared" si="10"/>
        <v>1900/01/00</v>
      </c>
      <c r="Q39" s="120">
        <f t="shared" si="11"/>
        <v>0</v>
      </c>
      <c r="R39" s="120" t="str">
        <f t="shared" si="12"/>
        <v>M</v>
      </c>
      <c r="S39" s="120">
        <f t="shared" si="13"/>
        <v>0</v>
      </c>
      <c r="T39" s="120" t="str">
        <f t="shared" si="14"/>
        <v>0,0,1900/01/00,0,M,0</v>
      </c>
      <c r="V39" s="118" t="str">
        <f t="shared" si="15"/>
        <v>M</v>
      </c>
      <c r="W39" s="118">
        <v>10</v>
      </c>
      <c r="X39" s="130"/>
      <c r="Y39" s="36">
        <f t="shared" si="17"/>
        <v>12</v>
      </c>
      <c r="Z39" s="88" t="str">
        <f t="shared" si="18"/>
        <v>Open/Male 10U Butterfly 50m</v>
      </c>
      <c r="AA39" s="89" t="str">
        <f t="shared" si="19"/>
        <v/>
      </c>
      <c r="AB39" s="90" t="str">
        <f t="shared" si="20"/>
        <v xml:space="preserve"> </v>
      </c>
      <c r="AC39" s="91" t="str">
        <f t="shared" si="21"/>
        <v/>
      </c>
      <c r="AD39" s="92" t="str">
        <f t="shared" si="22"/>
        <v/>
      </c>
      <c r="AE39" s="93"/>
      <c r="AF39" s="94"/>
      <c r="AG39" s="95"/>
      <c r="AH39" s="95"/>
    </row>
    <row r="40" spans="1:34" ht="18" customHeight="1" x14ac:dyDescent="0.25">
      <c r="A40" s="133">
        <v>13</v>
      </c>
      <c r="B40" s="134" t="s">
        <v>117</v>
      </c>
      <c r="C40" s="146" t="s">
        <v>82</v>
      </c>
      <c r="D40" s="20" t="s">
        <v>62</v>
      </c>
      <c r="E40" s="28"/>
      <c r="F40" s="28"/>
      <c r="G40" s="28"/>
      <c r="H40" s="167"/>
      <c r="I40" s="111" t="str">
        <f t="shared" ref="I40" si="24">IF(H40&lt;&gt;"",DATEDIF(H40,$I$2,"Y"),"")</f>
        <v/>
      </c>
      <c r="J40" s="112" t="str">
        <f t="shared" si="16"/>
        <v/>
      </c>
      <c r="L40" s="125"/>
      <c r="N40" s="120">
        <f t="shared" si="8"/>
        <v>0</v>
      </c>
      <c r="O40" s="120">
        <f t="shared" si="9"/>
        <v>0</v>
      </c>
      <c r="P40" s="120" t="str">
        <f t="shared" si="10"/>
        <v>1900/01/00</v>
      </c>
      <c r="Q40" s="120">
        <f t="shared" si="11"/>
        <v>0</v>
      </c>
      <c r="R40" s="120" t="str">
        <f t="shared" si="12"/>
        <v>F</v>
      </c>
      <c r="S40" s="120">
        <f t="shared" si="13"/>
        <v>0</v>
      </c>
      <c r="T40" s="120" t="str">
        <f t="shared" si="14"/>
        <v>0,0,1900/01/00,0,F,0</v>
      </c>
      <c r="V40" s="118" t="str">
        <f t="shared" si="15"/>
        <v>F</v>
      </c>
      <c r="W40" s="118">
        <v>12</v>
      </c>
      <c r="X40" s="130"/>
      <c r="Y40" s="96">
        <f t="shared" si="17"/>
        <v>13</v>
      </c>
      <c r="Z40" s="97" t="str">
        <f t="shared" si="18"/>
        <v>Female 12U Backstroke 100m</v>
      </c>
      <c r="AA40" s="98" t="str">
        <f t="shared" si="19"/>
        <v/>
      </c>
      <c r="AB40" s="99" t="str">
        <f t="shared" si="20"/>
        <v xml:space="preserve"> </v>
      </c>
      <c r="AC40" s="100" t="str">
        <f t="shared" si="21"/>
        <v/>
      </c>
      <c r="AD40" s="101" t="str">
        <f t="shared" si="22"/>
        <v/>
      </c>
      <c r="AE40" s="102"/>
      <c r="AF40" s="103"/>
      <c r="AG40" s="104"/>
      <c r="AH40" s="104"/>
    </row>
    <row r="41" spans="1:34" ht="18" customHeight="1" x14ac:dyDescent="0.25">
      <c r="A41" s="142">
        <f t="shared" ref="A41:A69" si="25">A40+1</f>
        <v>14</v>
      </c>
      <c r="B41" s="135" t="s">
        <v>118</v>
      </c>
      <c r="C41" s="147" t="s">
        <v>82</v>
      </c>
      <c r="D41" s="132" t="s">
        <v>63</v>
      </c>
      <c r="E41" s="86"/>
      <c r="F41" s="86"/>
      <c r="G41" s="86"/>
      <c r="H41" s="168"/>
      <c r="I41" s="115" t="str">
        <f t="shared" si="7"/>
        <v/>
      </c>
      <c r="J41" s="116" t="str">
        <f t="shared" si="16"/>
        <v/>
      </c>
      <c r="L41" s="125"/>
      <c r="N41" s="120">
        <f t="shared" si="8"/>
        <v>0</v>
      </c>
      <c r="O41" s="120">
        <f t="shared" si="9"/>
        <v>0</v>
      </c>
      <c r="P41" s="120" t="str">
        <f t="shared" si="10"/>
        <v>1900/01/00</v>
      </c>
      <c r="Q41" s="120">
        <f t="shared" si="11"/>
        <v>0</v>
      </c>
      <c r="R41" s="120" t="str">
        <f t="shared" si="12"/>
        <v>M</v>
      </c>
      <c r="S41" s="120">
        <f t="shared" si="13"/>
        <v>0</v>
      </c>
      <c r="T41" s="120" t="str">
        <f t="shared" si="14"/>
        <v>0,0,1900/01/00,0,M,0</v>
      </c>
      <c r="V41" s="118" t="str">
        <f t="shared" si="15"/>
        <v>M</v>
      </c>
      <c r="W41" s="118">
        <v>12</v>
      </c>
      <c r="X41" s="130"/>
      <c r="Y41" s="36">
        <f t="shared" si="17"/>
        <v>14</v>
      </c>
      <c r="Z41" s="88" t="str">
        <f t="shared" si="18"/>
        <v>Open/Male 12U Backstroke 100m</v>
      </c>
      <c r="AA41" s="89" t="str">
        <f t="shared" si="19"/>
        <v/>
      </c>
      <c r="AB41" s="90" t="str">
        <f t="shared" si="20"/>
        <v xml:space="preserve"> </v>
      </c>
      <c r="AC41" s="91" t="str">
        <f t="shared" si="21"/>
        <v/>
      </c>
      <c r="AD41" s="92" t="str">
        <f t="shared" si="22"/>
        <v/>
      </c>
      <c r="AE41" s="93"/>
      <c r="AF41" s="94"/>
      <c r="AG41" s="95"/>
      <c r="AH41" s="95"/>
    </row>
    <row r="42" spans="1:34" ht="18" customHeight="1" x14ac:dyDescent="0.25">
      <c r="A42" s="133">
        <f t="shared" si="25"/>
        <v>15</v>
      </c>
      <c r="B42" s="134" t="s">
        <v>119</v>
      </c>
      <c r="C42" s="146" t="s">
        <v>81</v>
      </c>
      <c r="D42" s="20" t="s">
        <v>62</v>
      </c>
      <c r="E42" s="28"/>
      <c r="F42" s="28"/>
      <c r="G42" s="28"/>
      <c r="H42" s="167"/>
      <c r="I42" s="111" t="str">
        <f t="shared" si="7"/>
        <v/>
      </c>
      <c r="J42" s="112" t="str">
        <f t="shared" si="16"/>
        <v/>
      </c>
      <c r="L42" s="125"/>
      <c r="N42" s="120">
        <f t="shared" si="8"/>
        <v>0</v>
      </c>
      <c r="O42" s="120">
        <f t="shared" si="9"/>
        <v>0</v>
      </c>
      <c r="P42" s="120" t="str">
        <f t="shared" si="10"/>
        <v>1900/01/00</v>
      </c>
      <c r="Q42" s="120">
        <f t="shared" si="11"/>
        <v>0</v>
      </c>
      <c r="R42" s="120" t="str">
        <f t="shared" si="12"/>
        <v>F</v>
      </c>
      <c r="S42" s="120">
        <f t="shared" si="13"/>
        <v>0</v>
      </c>
      <c r="T42" s="120" t="str">
        <f t="shared" si="14"/>
        <v>0,0,1900/01/00,0,F,0</v>
      </c>
      <c r="V42" s="118" t="str">
        <f t="shared" si="15"/>
        <v>F</v>
      </c>
      <c r="W42" s="118">
        <v>11</v>
      </c>
      <c r="X42" s="130"/>
      <c r="Y42" s="96">
        <f t="shared" si="17"/>
        <v>15</v>
      </c>
      <c r="Z42" s="97" t="str">
        <f t="shared" si="18"/>
        <v>Female 11U Breaststroke 50m</v>
      </c>
      <c r="AA42" s="98" t="str">
        <f t="shared" si="19"/>
        <v/>
      </c>
      <c r="AB42" s="99" t="str">
        <f t="shared" si="20"/>
        <v xml:space="preserve"> </v>
      </c>
      <c r="AC42" s="100" t="str">
        <f t="shared" si="21"/>
        <v/>
      </c>
      <c r="AD42" s="101" t="str">
        <f t="shared" si="22"/>
        <v/>
      </c>
      <c r="AE42" s="102"/>
      <c r="AF42" s="103"/>
      <c r="AG42" s="104"/>
      <c r="AH42" s="104"/>
    </row>
    <row r="43" spans="1:34" ht="18" customHeight="1" x14ac:dyDescent="0.25">
      <c r="A43" s="142">
        <f t="shared" si="25"/>
        <v>16</v>
      </c>
      <c r="B43" s="135" t="s">
        <v>120</v>
      </c>
      <c r="C43" s="147" t="s">
        <v>81</v>
      </c>
      <c r="D43" s="25" t="s">
        <v>63</v>
      </c>
      <c r="E43" s="86"/>
      <c r="F43" s="86"/>
      <c r="G43" s="86"/>
      <c r="H43" s="168"/>
      <c r="I43" s="115" t="str">
        <f t="shared" si="7"/>
        <v/>
      </c>
      <c r="J43" s="116" t="str">
        <f t="shared" si="16"/>
        <v/>
      </c>
      <c r="L43" s="125"/>
      <c r="N43" s="120">
        <f t="shared" si="8"/>
        <v>0</v>
      </c>
      <c r="O43" s="120">
        <f t="shared" si="9"/>
        <v>0</v>
      </c>
      <c r="P43" s="120" t="str">
        <f t="shared" si="10"/>
        <v>1900/01/00</v>
      </c>
      <c r="Q43" s="120">
        <f t="shared" si="11"/>
        <v>0</v>
      </c>
      <c r="R43" s="120" t="str">
        <f t="shared" si="12"/>
        <v>M</v>
      </c>
      <c r="S43" s="120">
        <f t="shared" si="13"/>
        <v>0</v>
      </c>
      <c r="T43" s="120" t="str">
        <f t="shared" si="14"/>
        <v>0,0,1900/01/00,0,M,0</v>
      </c>
      <c r="V43" s="118" t="str">
        <f t="shared" si="15"/>
        <v>M</v>
      </c>
      <c r="W43" s="118">
        <v>11</v>
      </c>
      <c r="X43" s="130"/>
      <c r="Y43" s="36">
        <f t="shared" si="17"/>
        <v>16</v>
      </c>
      <c r="Z43" s="88" t="str">
        <f t="shared" si="18"/>
        <v>Open/Male 11U Breaststroke 50m</v>
      </c>
      <c r="AA43" s="89" t="str">
        <f t="shared" si="19"/>
        <v/>
      </c>
      <c r="AB43" s="90" t="str">
        <f t="shared" si="20"/>
        <v xml:space="preserve"> </v>
      </c>
      <c r="AC43" s="91" t="str">
        <f t="shared" si="21"/>
        <v/>
      </c>
      <c r="AD43" s="92" t="str">
        <f t="shared" si="22"/>
        <v/>
      </c>
      <c r="AE43" s="93"/>
      <c r="AF43" s="94"/>
      <c r="AG43" s="95"/>
      <c r="AH43" s="95"/>
    </row>
    <row r="44" spans="1:34" ht="18" customHeight="1" x14ac:dyDescent="0.25">
      <c r="A44" s="133">
        <f t="shared" si="25"/>
        <v>17</v>
      </c>
      <c r="B44" s="134" t="s">
        <v>121</v>
      </c>
      <c r="C44" s="146" t="s">
        <v>82</v>
      </c>
      <c r="D44" s="20" t="s">
        <v>62</v>
      </c>
      <c r="E44" s="28"/>
      <c r="F44" s="28"/>
      <c r="G44" s="28"/>
      <c r="H44" s="167"/>
      <c r="I44" s="111" t="str">
        <f t="shared" si="7"/>
        <v/>
      </c>
      <c r="J44" s="112" t="str">
        <f t="shared" si="16"/>
        <v/>
      </c>
      <c r="L44" s="125"/>
      <c r="N44" s="120">
        <f t="shared" si="8"/>
        <v>0</v>
      </c>
      <c r="O44" s="120">
        <f t="shared" si="9"/>
        <v>0</v>
      </c>
      <c r="P44" s="120" t="str">
        <f t="shared" si="10"/>
        <v>1900/01/00</v>
      </c>
      <c r="Q44" s="120">
        <f t="shared" si="11"/>
        <v>0</v>
      </c>
      <c r="R44" s="120" t="str">
        <f t="shared" si="12"/>
        <v>F</v>
      </c>
      <c r="S44" s="120">
        <f t="shared" si="13"/>
        <v>0</v>
      </c>
      <c r="T44" s="120" t="str">
        <f t="shared" si="14"/>
        <v>0,0,1900/01/00,0,F,0</v>
      </c>
      <c r="V44" s="118" t="str">
        <f t="shared" si="15"/>
        <v>F</v>
      </c>
      <c r="W44" s="118">
        <v>13</v>
      </c>
      <c r="X44" s="130"/>
      <c r="Y44" s="96">
        <f t="shared" si="17"/>
        <v>17</v>
      </c>
      <c r="Z44" s="97" t="str">
        <f t="shared" si="18"/>
        <v>Female 13U Freestyle 100m</v>
      </c>
      <c r="AA44" s="98" t="str">
        <f t="shared" si="19"/>
        <v/>
      </c>
      <c r="AB44" s="99" t="str">
        <f t="shared" si="20"/>
        <v xml:space="preserve"> </v>
      </c>
      <c r="AC44" s="100" t="str">
        <f t="shared" si="21"/>
        <v/>
      </c>
      <c r="AD44" s="101" t="str">
        <f t="shared" si="22"/>
        <v/>
      </c>
      <c r="AE44" s="102"/>
      <c r="AF44" s="103"/>
      <c r="AG44" s="104"/>
      <c r="AH44" s="104"/>
    </row>
    <row r="45" spans="1:34" ht="18" customHeight="1" x14ac:dyDescent="0.25">
      <c r="A45" s="142">
        <f t="shared" si="25"/>
        <v>18</v>
      </c>
      <c r="B45" s="135" t="s">
        <v>122</v>
      </c>
      <c r="C45" s="147" t="s">
        <v>82</v>
      </c>
      <c r="D45" s="25" t="s">
        <v>63</v>
      </c>
      <c r="E45" s="86"/>
      <c r="F45" s="86"/>
      <c r="G45" s="86"/>
      <c r="H45" s="168"/>
      <c r="I45" s="115" t="str">
        <f t="shared" si="7"/>
        <v/>
      </c>
      <c r="J45" s="116" t="str">
        <f t="shared" si="16"/>
        <v/>
      </c>
      <c r="L45" s="125"/>
      <c r="N45" s="120">
        <f t="shared" si="8"/>
        <v>0</v>
      </c>
      <c r="O45" s="120">
        <f t="shared" si="9"/>
        <v>0</v>
      </c>
      <c r="P45" s="120" t="str">
        <f t="shared" si="10"/>
        <v>1900/01/00</v>
      </c>
      <c r="Q45" s="120">
        <f t="shared" si="11"/>
        <v>0</v>
      </c>
      <c r="R45" s="120" t="str">
        <f t="shared" si="12"/>
        <v>M</v>
      </c>
      <c r="S45" s="120">
        <f t="shared" si="13"/>
        <v>0</v>
      </c>
      <c r="T45" s="120" t="str">
        <f t="shared" si="14"/>
        <v>0,0,1900/01/00,0,M,0</v>
      </c>
      <c r="V45" s="118" t="str">
        <f t="shared" si="15"/>
        <v>M</v>
      </c>
      <c r="W45" s="118">
        <v>13</v>
      </c>
      <c r="X45" s="130"/>
      <c r="Y45" s="36">
        <f t="shared" si="17"/>
        <v>18</v>
      </c>
      <c r="Z45" s="88" t="str">
        <f t="shared" si="18"/>
        <v>Open/Male 13U Freestyle 100m</v>
      </c>
      <c r="AA45" s="89" t="str">
        <f t="shared" si="19"/>
        <v/>
      </c>
      <c r="AB45" s="90" t="str">
        <f t="shared" si="20"/>
        <v xml:space="preserve"> </v>
      </c>
      <c r="AC45" s="91" t="str">
        <f t="shared" si="21"/>
        <v/>
      </c>
      <c r="AD45" s="92" t="str">
        <f t="shared" si="22"/>
        <v/>
      </c>
      <c r="AE45" s="93"/>
      <c r="AF45" s="94"/>
      <c r="AG45" s="95"/>
      <c r="AH45" s="95"/>
    </row>
    <row r="46" spans="1:34" ht="18" customHeight="1" x14ac:dyDescent="0.25">
      <c r="A46" s="133">
        <f t="shared" si="25"/>
        <v>19</v>
      </c>
      <c r="B46" s="134" t="s">
        <v>155</v>
      </c>
      <c r="C46" s="146" t="s">
        <v>81</v>
      </c>
      <c r="D46" s="20" t="s">
        <v>62</v>
      </c>
      <c r="E46" s="28"/>
      <c r="F46" s="28"/>
      <c r="G46" s="28"/>
      <c r="H46" s="167"/>
      <c r="I46" s="111" t="str">
        <f t="shared" si="7"/>
        <v/>
      </c>
      <c r="J46" s="112" t="str">
        <f t="shared" si="16"/>
        <v/>
      </c>
      <c r="L46" s="125"/>
      <c r="N46" s="120">
        <f t="shared" si="8"/>
        <v>0</v>
      </c>
      <c r="O46" s="120">
        <f t="shared" si="9"/>
        <v>0</v>
      </c>
      <c r="P46" s="120" t="str">
        <f t="shared" si="10"/>
        <v>1900/01/00</v>
      </c>
      <c r="Q46" s="120">
        <f t="shared" si="11"/>
        <v>0</v>
      </c>
      <c r="R46" s="120" t="str">
        <f t="shared" si="12"/>
        <v>F</v>
      </c>
      <c r="S46" s="120">
        <f t="shared" si="13"/>
        <v>0</v>
      </c>
      <c r="T46" s="120" t="str">
        <f t="shared" si="14"/>
        <v>0,0,1900/01/00,0,F,0</v>
      </c>
      <c r="V46" s="118" t="str">
        <f t="shared" si="15"/>
        <v>F</v>
      </c>
      <c r="W46" s="118">
        <v>10</v>
      </c>
      <c r="X46" s="130"/>
      <c r="Y46" s="96">
        <f t="shared" si="17"/>
        <v>19</v>
      </c>
      <c r="Z46" s="97" t="str">
        <f t="shared" si="18"/>
        <v>Female 10U Backstroke 50m</v>
      </c>
      <c r="AA46" s="98" t="str">
        <f t="shared" si="19"/>
        <v/>
      </c>
      <c r="AB46" s="99" t="str">
        <f t="shared" si="20"/>
        <v xml:space="preserve"> </v>
      </c>
      <c r="AC46" s="100" t="str">
        <f t="shared" si="21"/>
        <v/>
      </c>
      <c r="AD46" s="101" t="str">
        <f t="shared" si="22"/>
        <v/>
      </c>
      <c r="AE46" s="102"/>
      <c r="AF46" s="103"/>
      <c r="AG46" s="104"/>
      <c r="AH46" s="104"/>
    </row>
    <row r="47" spans="1:34" ht="18" customHeight="1" x14ac:dyDescent="0.25">
      <c r="A47" s="142">
        <f t="shared" si="25"/>
        <v>20</v>
      </c>
      <c r="B47" s="135" t="s">
        <v>107</v>
      </c>
      <c r="C47" s="147" t="s">
        <v>81</v>
      </c>
      <c r="D47" s="25" t="s">
        <v>63</v>
      </c>
      <c r="E47" s="86"/>
      <c r="F47" s="86"/>
      <c r="G47" s="86"/>
      <c r="H47" s="168"/>
      <c r="I47" s="115" t="str">
        <f t="shared" si="7"/>
        <v/>
      </c>
      <c r="J47" s="116" t="str">
        <f t="shared" si="16"/>
        <v/>
      </c>
      <c r="L47" s="125"/>
      <c r="N47" s="120">
        <f t="shared" si="8"/>
        <v>0</v>
      </c>
      <c r="O47" s="120">
        <f t="shared" si="9"/>
        <v>0</v>
      </c>
      <c r="P47" s="120" t="str">
        <f t="shared" si="10"/>
        <v>1900/01/00</v>
      </c>
      <c r="Q47" s="120">
        <f t="shared" si="11"/>
        <v>0</v>
      </c>
      <c r="R47" s="120" t="str">
        <f t="shared" si="12"/>
        <v>M</v>
      </c>
      <c r="S47" s="120">
        <f t="shared" si="13"/>
        <v>0</v>
      </c>
      <c r="T47" s="120" t="str">
        <f t="shared" si="14"/>
        <v>0,0,1900/01/00,0,M,0</v>
      </c>
      <c r="V47" s="118" t="str">
        <f t="shared" si="15"/>
        <v>M</v>
      </c>
      <c r="W47" s="118">
        <v>10</v>
      </c>
      <c r="X47" s="130"/>
      <c r="Y47" s="36">
        <f t="shared" si="17"/>
        <v>20</v>
      </c>
      <c r="Z47" s="88" t="str">
        <f t="shared" si="18"/>
        <v>Open/Male 10U Backstroke 50m</v>
      </c>
      <c r="AA47" s="89" t="str">
        <f t="shared" si="19"/>
        <v/>
      </c>
      <c r="AB47" s="90" t="str">
        <f t="shared" si="20"/>
        <v xml:space="preserve"> </v>
      </c>
      <c r="AC47" s="91" t="str">
        <f t="shared" si="21"/>
        <v/>
      </c>
      <c r="AD47" s="92" t="str">
        <f t="shared" si="22"/>
        <v/>
      </c>
      <c r="AE47" s="93"/>
      <c r="AF47" s="94"/>
      <c r="AG47" s="95"/>
      <c r="AH47" s="95"/>
    </row>
    <row r="48" spans="1:34" ht="18" customHeight="1" x14ac:dyDescent="0.25">
      <c r="A48" s="133">
        <f t="shared" si="25"/>
        <v>21</v>
      </c>
      <c r="B48" s="134" t="s">
        <v>123</v>
      </c>
      <c r="C48" s="146" t="s">
        <v>82</v>
      </c>
      <c r="D48" s="20" t="s">
        <v>62</v>
      </c>
      <c r="E48" s="28"/>
      <c r="F48" s="28"/>
      <c r="G48" s="28"/>
      <c r="H48" s="167"/>
      <c r="I48" s="111" t="str">
        <f t="shared" si="7"/>
        <v/>
      </c>
      <c r="J48" s="112" t="str">
        <f t="shared" si="16"/>
        <v/>
      </c>
      <c r="L48" s="125"/>
      <c r="N48" s="120">
        <f t="shared" si="8"/>
        <v>0</v>
      </c>
      <c r="O48" s="120">
        <f t="shared" si="9"/>
        <v>0</v>
      </c>
      <c r="P48" s="120" t="str">
        <f t="shared" si="10"/>
        <v>1900/01/00</v>
      </c>
      <c r="Q48" s="120">
        <f t="shared" si="11"/>
        <v>0</v>
      </c>
      <c r="R48" s="120" t="str">
        <f t="shared" si="12"/>
        <v>F</v>
      </c>
      <c r="S48" s="120">
        <f t="shared" si="13"/>
        <v>0</v>
      </c>
      <c r="T48" s="120" t="str">
        <f t="shared" si="14"/>
        <v>0,0,1900/01/00,0,F,0</v>
      </c>
      <c r="V48" s="118" t="str">
        <f t="shared" si="15"/>
        <v>F</v>
      </c>
      <c r="W48" s="118">
        <v>12</v>
      </c>
      <c r="X48" s="130"/>
      <c r="Y48" s="96">
        <f t="shared" si="17"/>
        <v>21</v>
      </c>
      <c r="Z48" s="97" t="str">
        <f t="shared" si="18"/>
        <v>Female 12U Breaststroke 100m</v>
      </c>
      <c r="AA48" s="98" t="str">
        <f t="shared" si="19"/>
        <v/>
      </c>
      <c r="AB48" s="99" t="str">
        <f t="shared" si="20"/>
        <v xml:space="preserve"> </v>
      </c>
      <c r="AC48" s="100" t="str">
        <f t="shared" si="21"/>
        <v/>
      </c>
      <c r="AD48" s="101" t="str">
        <f t="shared" si="22"/>
        <v/>
      </c>
      <c r="AE48" s="102"/>
      <c r="AF48" s="103"/>
      <c r="AG48" s="104"/>
      <c r="AH48" s="104"/>
    </row>
    <row r="49" spans="1:34" ht="18" customHeight="1" x14ac:dyDescent="0.25">
      <c r="A49" s="142">
        <f t="shared" si="25"/>
        <v>22</v>
      </c>
      <c r="B49" s="135" t="s">
        <v>124</v>
      </c>
      <c r="C49" s="147" t="s">
        <v>82</v>
      </c>
      <c r="D49" s="25" t="s">
        <v>63</v>
      </c>
      <c r="E49" s="86"/>
      <c r="F49" s="86"/>
      <c r="G49" s="86"/>
      <c r="H49" s="168"/>
      <c r="I49" s="115" t="str">
        <f t="shared" si="7"/>
        <v/>
      </c>
      <c r="J49" s="116" t="str">
        <f t="shared" si="16"/>
        <v/>
      </c>
      <c r="L49" s="125"/>
      <c r="N49" s="120">
        <f t="shared" si="8"/>
        <v>0</v>
      </c>
      <c r="O49" s="120">
        <f t="shared" si="9"/>
        <v>0</v>
      </c>
      <c r="P49" s="120" t="str">
        <f t="shared" si="10"/>
        <v>1900/01/00</v>
      </c>
      <c r="Q49" s="120">
        <f t="shared" si="11"/>
        <v>0</v>
      </c>
      <c r="R49" s="120" t="str">
        <f t="shared" si="12"/>
        <v>M</v>
      </c>
      <c r="S49" s="120">
        <f t="shared" si="13"/>
        <v>0</v>
      </c>
      <c r="T49" s="120" t="str">
        <f t="shared" si="14"/>
        <v>0,0,1900/01/00,0,M,0</v>
      </c>
      <c r="V49" s="118" t="str">
        <f t="shared" si="15"/>
        <v>M</v>
      </c>
      <c r="W49" s="118">
        <v>12</v>
      </c>
      <c r="X49" s="130"/>
      <c r="Y49" s="36">
        <f t="shared" si="17"/>
        <v>22</v>
      </c>
      <c r="Z49" s="88" t="str">
        <f t="shared" si="18"/>
        <v>Open/Male 12U Breaststroke 100m</v>
      </c>
      <c r="AA49" s="89" t="str">
        <f t="shared" si="19"/>
        <v/>
      </c>
      <c r="AB49" s="90" t="str">
        <f t="shared" si="20"/>
        <v xml:space="preserve"> </v>
      </c>
      <c r="AC49" s="91" t="str">
        <f t="shared" si="21"/>
        <v/>
      </c>
      <c r="AD49" s="92" t="str">
        <f t="shared" si="22"/>
        <v/>
      </c>
      <c r="AE49" s="93"/>
      <c r="AF49" s="94"/>
      <c r="AG49" s="95"/>
      <c r="AH49" s="95"/>
    </row>
    <row r="50" spans="1:34" ht="18" customHeight="1" x14ac:dyDescent="0.25">
      <c r="A50" s="133">
        <f t="shared" si="25"/>
        <v>23</v>
      </c>
      <c r="B50" s="134" t="s">
        <v>113</v>
      </c>
      <c r="C50" s="146" t="s">
        <v>81</v>
      </c>
      <c r="D50" s="27" t="s">
        <v>62</v>
      </c>
      <c r="E50" s="28"/>
      <c r="F50" s="28"/>
      <c r="G50" s="28"/>
      <c r="H50" s="167"/>
      <c r="I50" s="111" t="str">
        <f t="shared" si="7"/>
        <v/>
      </c>
      <c r="J50" s="112" t="str">
        <f t="shared" si="16"/>
        <v/>
      </c>
      <c r="L50" s="125"/>
      <c r="N50" s="120">
        <f t="shared" si="8"/>
        <v>0</v>
      </c>
      <c r="O50" s="120">
        <f t="shared" si="9"/>
        <v>0</v>
      </c>
      <c r="P50" s="120" t="str">
        <f t="shared" si="10"/>
        <v>1900/01/00</v>
      </c>
      <c r="Q50" s="120">
        <f t="shared" si="11"/>
        <v>0</v>
      </c>
      <c r="R50" s="120" t="str">
        <f t="shared" si="12"/>
        <v>F</v>
      </c>
      <c r="S50" s="120">
        <f t="shared" si="13"/>
        <v>0</v>
      </c>
      <c r="T50" s="120" t="str">
        <f t="shared" si="14"/>
        <v>0,0,1900/01/00,0,F,0</v>
      </c>
      <c r="V50" s="118" t="str">
        <f t="shared" si="15"/>
        <v>F</v>
      </c>
      <c r="W50" s="118">
        <v>11</v>
      </c>
      <c r="X50" s="130"/>
      <c r="Y50" s="96">
        <f t="shared" si="17"/>
        <v>23</v>
      </c>
      <c r="Z50" s="97" t="str">
        <f t="shared" si="18"/>
        <v>Female 11U Freestyle 50m</v>
      </c>
      <c r="AA50" s="98" t="str">
        <f t="shared" si="19"/>
        <v/>
      </c>
      <c r="AB50" s="99" t="str">
        <f t="shared" si="20"/>
        <v xml:space="preserve"> </v>
      </c>
      <c r="AC50" s="100" t="str">
        <f t="shared" si="21"/>
        <v/>
      </c>
      <c r="AD50" s="101" t="str">
        <f t="shared" si="22"/>
        <v/>
      </c>
      <c r="AE50" s="102"/>
      <c r="AF50" s="103"/>
      <c r="AG50" s="104"/>
      <c r="AH50" s="104"/>
    </row>
    <row r="51" spans="1:34" ht="18" customHeight="1" x14ac:dyDescent="0.25">
      <c r="A51" s="142">
        <f t="shared" si="25"/>
        <v>24</v>
      </c>
      <c r="B51" s="135" t="s">
        <v>114</v>
      </c>
      <c r="C51" s="147" t="s">
        <v>81</v>
      </c>
      <c r="D51" s="25" t="s">
        <v>63</v>
      </c>
      <c r="E51" s="86"/>
      <c r="F51" s="86"/>
      <c r="G51" s="86"/>
      <c r="H51" s="168"/>
      <c r="I51" s="115" t="str">
        <f t="shared" si="7"/>
        <v/>
      </c>
      <c r="J51" s="116" t="str">
        <f t="shared" si="16"/>
        <v/>
      </c>
      <c r="L51" s="125"/>
      <c r="N51" s="120">
        <f t="shared" si="8"/>
        <v>0</v>
      </c>
      <c r="O51" s="120">
        <f t="shared" si="9"/>
        <v>0</v>
      </c>
      <c r="P51" s="120" t="str">
        <f t="shared" si="10"/>
        <v>1900/01/00</v>
      </c>
      <c r="Q51" s="120">
        <f t="shared" si="11"/>
        <v>0</v>
      </c>
      <c r="R51" s="120" t="str">
        <f t="shared" si="12"/>
        <v>M</v>
      </c>
      <c r="S51" s="120">
        <f t="shared" si="13"/>
        <v>0</v>
      </c>
      <c r="T51" s="120" t="str">
        <f t="shared" si="14"/>
        <v>0,0,1900/01/00,0,M,0</v>
      </c>
      <c r="V51" s="118" t="str">
        <f t="shared" si="15"/>
        <v>M</v>
      </c>
      <c r="W51" s="118">
        <v>11</v>
      </c>
      <c r="X51" s="130"/>
      <c r="Y51" s="36">
        <f t="shared" si="17"/>
        <v>24</v>
      </c>
      <c r="Z51" s="88" t="str">
        <f t="shared" si="18"/>
        <v>Open/Male 11U Freestyle 50m</v>
      </c>
      <c r="AA51" s="89" t="str">
        <f t="shared" si="19"/>
        <v/>
      </c>
      <c r="AB51" s="90" t="str">
        <f t="shared" si="20"/>
        <v xml:space="preserve"> </v>
      </c>
      <c r="AC51" s="91" t="str">
        <f t="shared" si="21"/>
        <v/>
      </c>
      <c r="AD51" s="92" t="str">
        <f t="shared" si="22"/>
        <v/>
      </c>
      <c r="AE51" s="93"/>
      <c r="AF51" s="94"/>
      <c r="AG51" s="95"/>
      <c r="AH51" s="95"/>
    </row>
    <row r="52" spans="1:34" ht="18" customHeight="1" x14ac:dyDescent="0.25">
      <c r="A52" s="133">
        <f t="shared" si="25"/>
        <v>25</v>
      </c>
      <c r="B52" s="134" t="s">
        <v>125</v>
      </c>
      <c r="C52" s="146" t="s">
        <v>82</v>
      </c>
      <c r="D52" s="20" t="s">
        <v>62</v>
      </c>
      <c r="E52" s="28"/>
      <c r="F52" s="28"/>
      <c r="G52" s="28"/>
      <c r="H52" s="167"/>
      <c r="I52" s="111" t="str">
        <f t="shared" si="7"/>
        <v/>
      </c>
      <c r="J52" s="112" t="str">
        <f t="shared" si="16"/>
        <v/>
      </c>
      <c r="L52" s="125"/>
      <c r="N52" s="120">
        <f t="shared" si="8"/>
        <v>0</v>
      </c>
      <c r="O52" s="120">
        <f t="shared" si="9"/>
        <v>0</v>
      </c>
      <c r="P52" s="120" t="str">
        <f t="shared" si="10"/>
        <v>1900/01/00</v>
      </c>
      <c r="Q52" s="120">
        <f t="shared" si="11"/>
        <v>0</v>
      </c>
      <c r="R52" s="120" t="str">
        <f t="shared" si="12"/>
        <v>F</v>
      </c>
      <c r="S52" s="120">
        <f t="shared" si="13"/>
        <v>0</v>
      </c>
      <c r="T52" s="120" t="str">
        <f t="shared" si="14"/>
        <v>0,0,1900/01/00,0,F,0</v>
      </c>
      <c r="V52" s="118" t="str">
        <f t="shared" si="15"/>
        <v>F</v>
      </c>
      <c r="W52" s="118">
        <v>13</v>
      </c>
      <c r="X52" s="130"/>
      <c r="Y52" s="96">
        <f t="shared" si="17"/>
        <v>25</v>
      </c>
      <c r="Z52" s="97" t="str">
        <f t="shared" si="18"/>
        <v>Female 13U Butterfly 100m</v>
      </c>
      <c r="AA52" s="98" t="str">
        <f t="shared" si="19"/>
        <v/>
      </c>
      <c r="AB52" s="99" t="str">
        <f t="shared" si="20"/>
        <v xml:space="preserve"> </v>
      </c>
      <c r="AC52" s="100" t="str">
        <f t="shared" si="21"/>
        <v/>
      </c>
      <c r="AD52" s="101" t="str">
        <f t="shared" si="22"/>
        <v/>
      </c>
      <c r="AE52" s="102"/>
      <c r="AF52" s="103"/>
      <c r="AG52" s="104"/>
      <c r="AH52" s="104"/>
    </row>
    <row r="53" spans="1:34" ht="18" customHeight="1" x14ac:dyDescent="0.25">
      <c r="A53" s="142">
        <f t="shared" si="25"/>
        <v>26</v>
      </c>
      <c r="B53" s="135" t="s">
        <v>126</v>
      </c>
      <c r="C53" s="147" t="s">
        <v>82</v>
      </c>
      <c r="D53" s="25" t="s">
        <v>63</v>
      </c>
      <c r="E53" s="86"/>
      <c r="F53" s="86"/>
      <c r="G53" s="86"/>
      <c r="H53" s="168"/>
      <c r="I53" s="115" t="str">
        <f t="shared" si="7"/>
        <v/>
      </c>
      <c r="J53" s="116" t="str">
        <f t="shared" si="16"/>
        <v/>
      </c>
      <c r="L53" s="125"/>
      <c r="N53" s="120">
        <f t="shared" si="8"/>
        <v>0</v>
      </c>
      <c r="O53" s="120">
        <f t="shared" si="9"/>
        <v>0</v>
      </c>
      <c r="P53" s="120" t="str">
        <f t="shared" si="10"/>
        <v>1900/01/00</v>
      </c>
      <c r="Q53" s="120">
        <f t="shared" si="11"/>
        <v>0</v>
      </c>
      <c r="R53" s="120" t="str">
        <f t="shared" si="12"/>
        <v>M</v>
      </c>
      <c r="S53" s="120">
        <f t="shared" si="13"/>
        <v>0</v>
      </c>
      <c r="T53" s="120" t="str">
        <f t="shared" si="14"/>
        <v>0,0,1900/01/00,0,M,0</v>
      </c>
      <c r="V53" s="118" t="str">
        <f t="shared" si="15"/>
        <v>M</v>
      </c>
      <c r="W53" s="118">
        <v>13</v>
      </c>
      <c r="X53" s="130"/>
      <c r="Y53" s="36">
        <f t="shared" si="17"/>
        <v>26</v>
      </c>
      <c r="Z53" s="88" t="str">
        <f t="shared" si="18"/>
        <v>Open/Male 13U Butterfly 100m</v>
      </c>
      <c r="AA53" s="89" t="str">
        <f t="shared" si="19"/>
        <v/>
      </c>
      <c r="AB53" s="90" t="str">
        <f t="shared" si="20"/>
        <v xml:space="preserve"> </v>
      </c>
      <c r="AC53" s="91" t="str">
        <f t="shared" si="21"/>
        <v/>
      </c>
      <c r="AD53" s="92" t="str">
        <f t="shared" si="22"/>
        <v/>
      </c>
      <c r="AE53" s="93"/>
      <c r="AF53" s="94"/>
      <c r="AG53" s="95"/>
      <c r="AH53" s="95"/>
    </row>
    <row r="54" spans="1:34" ht="18" customHeight="1" x14ac:dyDescent="0.25">
      <c r="A54" s="133">
        <f t="shared" si="25"/>
        <v>27</v>
      </c>
      <c r="B54" s="134" t="s">
        <v>156</v>
      </c>
      <c r="C54" s="146" t="s">
        <v>81</v>
      </c>
      <c r="D54" s="20" t="s">
        <v>62</v>
      </c>
      <c r="E54" s="28"/>
      <c r="F54" s="28"/>
      <c r="G54" s="28"/>
      <c r="H54" s="167"/>
      <c r="I54" s="111" t="str">
        <f t="shared" si="7"/>
        <v/>
      </c>
      <c r="J54" s="112" t="str">
        <f t="shared" si="16"/>
        <v/>
      </c>
      <c r="L54" s="125"/>
      <c r="N54" s="120">
        <f t="shared" si="8"/>
        <v>0</v>
      </c>
      <c r="O54" s="120">
        <f t="shared" si="9"/>
        <v>0</v>
      </c>
      <c r="P54" s="120" t="str">
        <f t="shared" si="10"/>
        <v>1900/01/00</v>
      </c>
      <c r="Q54" s="120">
        <f t="shared" si="11"/>
        <v>0</v>
      </c>
      <c r="R54" s="120" t="str">
        <f t="shared" si="12"/>
        <v>F</v>
      </c>
      <c r="S54" s="120">
        <f t="shared" si="13"/>
        <v>0</v>
      </c>
      <c r="T54" s="120" t="str">
        <f t="shared" si="14"/>
        <v>0,0,1900/01/00,0,F,0</v>
      </c>
      <c r="V54" s="118" t="str">
        <f t="shared" si="15"/>
        <v>F</v>
      </c>
      <c r="W54" s="118">
        <v>10</v>
      </c>
      <c r="X54" s="130"/>
      <c r="Y54" s="96">
        <f t="shared" si="17"/>
        <v>27</v>
      </c>
      <c r="Z54" s="97" t="str">
        <f t="shared" si="18"/>
        <v>Female 10U Breaststroke 50m</v>
      </c>
      <c r="AA54" s="98" t="str">
        <f t="shared" si="19"/>
        <v/>
      </c>
      <c r="AB54" s="99" t="str">
        <f t="shared" si="20"/>
        <v xml:space="preserve"> </v>
      </c>
      <c r="AC54" s="100" t="str">
        <f t="shared" si="21"/>
        <v/>
      </c>
      <c r="AD54" s="101" t="str">
        <f t="shared" si="22"/>
        <v/>
      </c>
      <c r="AE54" s="102"/>
      <c r="AF54" s="103"/>
      <c r="AG54" s="104"/>
      <c r="AH54" s="104"/>
    </row>
    <row r="55" spans="1:34" ht="18" customHeight="1" x14ac:dyDescent="0.25">
      <c r="A55" s="142">
        <f t="shared" si="25"/>
        <v>28</v>
      </c>
      <c r="B55" s="135" t="s">
        <v>149</v>
      </c>
      <c r="C55" s="147" t="s">
        <v>81</v>
      </c>
      <c r="D55" s="25" t="s">
        <v>63</v>
      </c>
      <c r="E55" s="86"/>
      <c r="F55" s="86"/>
      <c r="G55" s="86"/>
      <c r="H55" s="168"/>
      <c r="I55" s="115" t="str">
        <f t="shared" si="7"/>
        <v/>
      </c>
      <c r="J55" s="116" t="str">
        <f t="shared" si="16"/>
        <v/>
      </c>
      <c r="L55" s="125"/>
      <c r="N55" s="120">
        <f t="shared" si="8"/>
        <v>0</v>
      </c>
      <c r="O55" s="120">
        <f t="shared" si="9"/>
        <v>0</v>
      </c>
      <c r="P55" s="120" t="str">
        <f t="shared" si="10"/>
        <v>1900/01/00</v>
      </c>
      <c r="Q55" s="120">
        <f t="shared" si="11"/>
        <v>0</v>
      </c>
      <c r="R55" s="120" t="str">
        <f t="shared" si="12"/>
        <v>M</v>
      </c>
      <c r="S55" s="120">
        <f t="shared" si="13"/>
        <v>0</v>
      </c>
      <c r="T55" s="120" t="str">
        <f t="shared" si="14"/>
        <v>0,0,1900/01/00,0,M,0</v>
      </c>
      <c r="V55" s="118" t="str">
        <f t="shared" si="15"/>
        <v>M</v>
      </c>
      <c r="W55" s="118">
        <v>10</v>
      </c>
      <c r="X55" s="130"/>
      <c r="Y55" s="36">
        <f t="shared" si="17"/>
        <v>28</v>
      </c>
      <c r="Z55" s="88" t="str">
        <f t="shared" si="18"/>
        <v>Open/Male 10U Breaststroke 50m</v>
      </c>
      <c r="AA55" s="89" t="str">
        <f t="shared" si="19"/>
        <v/>
      </c>
      <c r="AB55" s="90" t="str">
        <f t="shared" si="20"/>
        <v xml:space="preserve"> </v>
      </c>
      <c r="AC55" s="91" t="str">
        <f t="shared" si="21"/>
        <v/>
      </c>
      <c r="AD55" s="92" t="str">
        <f t="shared" si="22"/>
        <v/>
      </c>
      <c r="AE55" s="93"/>
      <c r="AF55" s="94"/>
      <c r="AG55" s="95"/>
      <c r="AH55" s="95"/>
    </row>
    <row r="56" spans="1:34" ht="18" customHeight="1" x14ac:dyDescent="0.25">
      <c r="A56" s="133">
        <f t="shared" si="25"/>
        <v>29</v>
      </c>
      <c r="B56" s="134" t="s">
        <v>127</v>
      </c>
      <c r="C56" s="146" t="s">
        <v>82</v>
      </c>
      <c r="D56" s="20" t="s">
        <v>62</v>
      </c>
      <c r="E56" s="28"/>
      <c r="F56" s="28"/>
      <c r="G56" s="28"/>
      <c r="H56" s="167"/>
      <c r="I56" s="111" t="str">
        <f t="shared" si="7"/>
        <v/>
      </c>
      <c r="J56" s="112" t="str">
        <f t="shared" si="16"/>
        <v/>
      </c>
      <c r="L56" s="125"/>
      <c r="N56" s="120">
        <f t="shared" si="8"/>
        <v>0</v>
      </c>
      <c r="O56" s="120">
        <f t="shared" si="9"/>
        <v>0</v>
      </c>
      <c r="P56" s="120" t="str">
        <f t="shared" si="10"/>
        <v>1900/01/00</v>
      </c>
      <c r="Q56" s="120">
        <f t="shared" si="11"/>
        <v>0</v>
      </c>
      <c r="R56" s="120" t="str">
        <f t="shared" si="12"/>
        <v>F</v>
      </c>
      <c r="S56" s="120">
        <f t="shared" si="13"/>
        <v>0</v>
      </c>
      <c r="T56" s="120" t="str">
        <f t="shared" si="14"/>
        <v>0,0,1900/01/00,0,F,0</v>
      </c>
      <c r="V56" s="118" t="str">
        <f t="shared" si="15"/>
        <v>F</v>
      </c>
      <c r="W56" s="118">
        <v>12</v>
      </c>
      <c r="X56" s="130"/>
      <c r="Y56" s="96">
        <f t="shared" si="17"/>
        <v>29</v>
      </c>
      <c r="Z56" s="97" t="str">
        <f t="shared" si="18"/>
        <v>Female 12U Freestyle 100m</v>
      </c>
      <c r="AA56" s="98" t="str">
        <f t="shared" si="19"/>
        <v/>
      </c>
      <c r="AB56" s="99" t="str">
        <f t="shared" si="20"/>
        <v xml:space="preserve"> </v>
      </c>
      <c r="AC56" s="100" t="str">
        <f t="shared" si="21"/>
        <v/>
      </c>
      <c r="AD56" s="101" t="str">
        <f t="shared" si="22"/>
        <v/>
      </c>
      <c r="AE56" s="102"/>
      <c r="AF56" s="103"/>
      <c r="AG56" s="104"/>
      <c r="AH56" s="104"/>
    </row>
    <row r="57" spans="1:34" ht="18" customHeight="1" x14ac:dyDescent="0.25">
      <c r="A57" s="142">
        <f t="shared" si="25"/>
        <v>30</v>
      </c>
      <c r="B57" s="135" t="s">
        <v>128</v>
      </c>
      <c r="C57" s="147" t="s">
        <v>82</v>
      </c>
      <c r="D57" s="25" t="s">
        <v>63</v>
      </c>
      <c r="E57" s="86"/>
      <c r="F57" s="86"/>
      <c r="G57" s="86"/>
      <c r="H57" s="168"/>
      <c r="I57" s="115" t="str">
        <f t="shared" si="7"/>
        <v/>
      </c>
      <c r="J57" s="116" t="str">
        <f t="shared" si="16"/>
        <v/>
      </c>
      <c r="L57" s="125"/>
      <c r="N57" s="120">
        <f t="shared" si="8"/>
        <v>0</v>
      </c>
      <c r="O57" s="120">
        <f t="shared" si="9"/>
        <v>0</v>
      </c>
      <c r="P57" s="120" t="str">
        <f t="shared" si="10"/>
        <v>1900/01/00</v>
      </c>
      <c r="Q57" s="120">
        <f t="shared" si="11"/>
        <v>0</v>
      </c>
      <c r="R57" s="120" t="str">
        <f t="shared" si="12"/>
        <v>M</v>
      </c>
      <c r="S57" s="120">
        <f t="shared" si="13"/>
        <v>0</v>
      </c>
      <c r="T57" s="120" t="str">
        <f t="shared" si="14"/>
        <v>0,0,1900/01/00,0,M,0</v>
      </c>
      <c r="V57" s="118" t="str">
        <f t="shared" si="15"/>
        <v>M</v>
      </c>
      <c r="W57" s="118">
        <v>12</v>
      </c>
      <c r="X57" s="130"/>
      <c r="Y57" s="36">
        <f t="shared" si="17"/>
        <v>30</v>
      </c>
      <c r="Z57" s="88" t="str">
        <f t="shared" si="18"/>
        <v>Open/Male 12U Freestyle 100m</v>
      </c>
      <c r="AA57" s="89" t="str">
        <f t="shared" si="19"/>
        <v/>
      </c>
      <c r="AB57" s="90" t="str">
        <f t="shared" si="20"/>
        <v xml:space="preserve"> </v>
      </c>
      <c r="AC57" s="91" t="str">
        <f t="shared" si="21"/>
        <v/>
      </c>
      <c r="AD57" s="92" t="str">
        <f t="shared" si="22"/>
        <v/>
      </c>
      <c r="AE57" s="93"/>
      <c r="AF57" s="94"/>
      <c r="AG57" s="95"/>
      <c r="AH57" s="95"/>
    </row>
    <row r="58" spans="1:34" ht="18" customHeight="1" x14ac:dyDescent="0.25">
      <c r="A58" s="133">
        <f t="shared" si="25"/>
        <v>31</v>
      </c>
      <c r="B58" s="134" t="s">
        <v>129</v>
      </c>
      <c r="C58" s="146" t="s">
        <v>81</v>
      </c>
      <c r="D58" s="20" t="s">
        <v>62</v>
      </c>
      <c r="E58" s="28"/>
      <c r="F58" s="28"/>
      <c r="G58" s="28"/>
      <c r="H58" s="167"/>
      <c r="I58" s="111" t="str">
        <f t="shared" si="7"/>
        <v/>
      </c>
      <c r="J58" s="112" t="str">
        <f t="shared" si="16"/>
        <v/>
      </c>
      <c r="L58" s="125"/>
      <c r="N58" s="120">
        <f t="shared" si="8"/>
        <v>0</v>
      </c>
      <c r="O58" s="120">
        <f t="shared" si="9"/>
        <v>0</v>
      </c>
      <c r="P58" s="120" t="str">
        <f t="shared" si="10"/>
        <v>1900/01/00</v>
      </c>
      <c r="Q58" s="120">
        <f t="shared" si="11"/>
        <v>0</v>
      </c>
      <c r="R58" s="120" t="str">
        <f t="shared" si="12"/>
        <v>F</v>
      </c>
      <c r="S58" s="120">
        <f t="shared" si="13"/>
        <v>0</v>
      </c>
      <c r="T58" s="120" t="str">
        <f t="shared" si="14"/>
        <v>0,0,1900/01/00,0,F,0</v>
      </c>
      <c r="V58" s="118" t="str">
        <f t="shared" si="15"/>
        <v>F</v>
      </c>
      <c r="W58" s="118">
        <v>11</v>
      </c>
      <c r="X58" s="130"/>
      <c r="Y58" s="96">
        <f t="shared" si="17"/>
        <v>31</v>
      </c>
      <c r="Z58" s="97" t="str">
        <f t="shared" si="18"/>
        <v>Female 11U Butterfly 50m</v>
      </c>
      <c r="AA58" s="98" t="str">
        <f t="shared" si="19"/>
        <v/>
      </c>
      <c r="AB58" s="99" t="str">
        <f t="shared" si="20"/>
        <v xml:space="preserve"> </v>
      </c>
      <c r="AC58" s="100" t="str">
        <f t="shared" si="21"/>
        <v/>
      </c>
      <c r="AD58" s="101" t="str">
        <f t="shared" si="22"/>
        <v/>
      </c>
      <c r="AE58" s="102"/>
      <c r="AF58" s="103"/>
      <c r="AG58" s="104"/>
      <c r="AH58" s="104"/>
    </row>
    <row r="59" spans="1:34" ht="18" customHeight="1" x14ac:dyDescent="0.25">
      <c r="A59" s="142">
        <f t="shared" si="25"/>
        <v>32</v>
      </c>
      <c r="B59" s="135" t="s">
        <v>130</v>
      </c>
      <c r="C59" s="147" t="s">
        <v>81</v>
      </c>
      <c r="D59" s="25" t="s">
        <v>63</v>
      </c>
      <c r="E59" s="86"/>
      <c r="F59" s="86"/>
      <c r="G59" s="86"/>
      <c r="H59" s="168"/>
      <c r="I59" s="115" t="str">
        <f t="shared" si="7"/>
        <v/>
      </c>
      <c r="J59" s="116" t="str">
        <f t="shared" si="16"/>
        <v/>
      </c>
      <c r="L59" s="125"/>
      <c r="N59" s="120">
        <f t="shared" si="8"/>
        <v>0</v>
      </c>
      <c r="O59" s="120">
        <f t="shared" si="9"/>
        <v>0</v>
      </c>
      <c r="P59" s="120" t="str">
        <f t="shared" si="10"/>
        <v>1900/01/00</v>
      </c>
      <c r="Q59" s="120">
        <f t="shared" si="11"/>
        <v>0</v>
      </c>
      <c r="R59" s="120" t="str">
        <f t="shared" si="12"/>
        <v>M</v>
      </c>
      <c r="S59" s="120">
        <f t="shared" si="13"/>
        <v>0</v>
      </c>
      <c r="T59" s="120" t="str">
        <f t="shared" si="14"/>
        <v>0,0,1900/01/00,0,M,0</v>
      </c>
      <c r="V59" s="118" t="str">
        <f t="shared" si="15"/>
        <v>M</v>
      </c>
      <c r="W59" s="118">
        <v>11</v>
      </c>
      <c r="X59" s="130"/>
      <c r="Y59" s="36">
        <f t="shared" si="17"/>
        <v>32</v>
      </c>
      <c r="Z59" s="88" t="str">
        <f t="shared" si="18"/>
        <v>Open/Male 11U Butterfly 50m</v>
      </c>
      <c r="AA59" s="89" t="str">
        <f t="shared" si="19"/>
        <v/>
      </c>
      <c r="AB59" s="90" t="str">
        <f t="shared" si="20"/>
        <v xml:space="preserve"> </v>
      </c>
      <c r="AC59" s="91" t="str">
        <f t="shared" si="21"/>
        <v/>
      </c>
      <c r="AD59" s="92" t="str">
        <f t="shared" si="22"/>
        <v/>
      </c>
      <c r="AE59" s="93"/>
      <c r="AF59" s="94"/>
      <c r="AG59" s="95"/>
      <c r="AH59" s="95"/>
    </row>
    <row r="60" spans="1:34" ht="18" customHeight="1" x14ac:dyDescent="0.25">
      <c r="A60" s="133">
        <f t="shared" si="25"/>
        <v>33</v>
      </c>
      <c r="B60" s="134" t="s">
        <v>131</v>
      </c>
      <c r="C60" s="146" t="s">
        <v>82</v>
      </c>
      <c r="D60" s="20" t="s">
        <v>62</v>
      </c>
      <c r="E60" s="28"/>
      <c r="F60" s="28"/>
      <c r="G60" s="28"/>
      <c r="H60" s="167"/>
      <c r="I60" s="111" t="str">
        <f t="shared" si="7"/>
        <v/>
      </c>
      <c r="J60" s="112" t="str">
        <f t="shared" si="16"/>
        <v/>
      </c>
      <c r="L60" s="125"/>
      <c r="N60" s="120">
        <f t="shared" si="8"/>
        <v>0</v>
      </c>
      <c r="O60" s="120">
        <f t="shared" si="9"/>
        <v>0</v>
      </c>
      <c r="P60" s="120" t="str">
        <f t="shared" si="10"/>
        <v>1900/01/00</v>
      </c>
      <c r="Q60" s="120">
        <f t="shared" si="11"/>
        <v>0</v>
      </c>
      <c r="R60" s="120" t="str">
        <f t="shared" si="12"/>
        <v>F</v>
      </c>
      <c r="S60" s="120">
        <f t="shared" si="13"/>
        <v>0</v>
      </c>
      <c r="T60" s="120" t="str">
        <f t="shared" si="14"/>
        <v>0,0,1900/01/00,0,F,0</v>
      </c>
      <c r="V60" s="118" t="str">
        <f t="shared" si="15"/>
        <v>F</v>
      </c>
      <c r="W60" s="118">
        <v>13</v>
      </c>
      <c r="X60" s="130"/>
      <c r="Y60" s="96">
        <f t="shared" si="17"/>
        <v>33</v>
      </c>
      <c r="Z60" s="97" t="str">
        <f t="shared" si="18"/>
        <v>Female 13U Backstroke 100m</v>
      </c>
      <c r="AA60" s="98" t="str">
        <f t="shared" si="19"/>
        <v/>
      </c>
      <c r="AB60" s="99" t="str">
        <f t="shared" si="20"/>
        <v xml:space="preserve"> </v>
      </c>
      <c r="AC60" s="100" t="str">
        <f t="shared" si="21"/>
        <v/>
      </c>
      <c r="AD60" s="101" t="str">
        <f t="shared" si="22"/>
        <v/>
      </c>
      <c r="AE60" s="102"/>
      <c r="AF60" s="103"/>
      <c r="AG60" s="104"/>
      <c r="AH60" s="104"/>
    </row>
    <row r="61" spans="1:34" ht="18" customHeight="1" x14ac:dyDescent="0.25">
      <c r="A61" s="142">
        <f t="shared" si="25"/>
        <v>34</v>
      </c>
      <c r="B61" s="135" t="s">
        <v>132</v>
      </c>
      <c r="C61" s="147" t="s">
        <v>82</v>
      </c>
      <c r="D61" s="25" t="s">
        <v>63</v>
      </c>
      <c r="E61" s="86"/>
      <c r="F61" s="86"/>
      <c r="G61" s="86"/>
      <c r="H61" s="168"/>
      <c r="I61" s="115" t="str">
        <f t="shared" si="7"/>
        <v/>
      </c>
      <c r="J61" s="116" t="str">
        <f t="shared" si="16"/>
        <v/>
      </c>
      <c r="L61" s="125"/>
      <c r="N61" s="120">
        <f t="shared" si="8"/>
        <v>0</v>
      </c>
      <c r="O61" s="120">
        <f t="shared" si="9"/>
        <v>0</v>
      </c>
      <c r="P61" s="120" t="str">
        <f t="shared" si="10"/>
        <v>1900/01/00</v>
      </c>
      <c r="Q61" s="120">
        <f t="shared" si="11"/>
        <v>0</v>
      </c>
      <c r="R61" s="120" t="str">
        <f t="shared" si="12"/>
        <v>M</v>
      </c>
      <c r="S61" s="120">
        <f t="shared" si="13"/>
        <v>0</v>
      </c>
      <c r="T61" s="120" t="str">
        <f t="shared" si="14"/>
        <v>0,0,1900/01/00,0,M,0</v>
      </c>
      <c r="V61" s="118" t="str">
        <f t="shared" si="15"/>
        <v>M</v>
      </c>
      <c r="W61" s="118">
        <v>13</v>
      </c>
      <c r="X61" s="130"/>
      <c r="Y61" s="36">
        <f t="shared" si="17"/>
        <v>34</v>
      </c>
      <c r="Z61" s="88" t="str">
        <f t="shared" si="18"/>
        <v>Open/Male 13U Backstroke 100m</v>
      </c>
      <c r="AA61" s="89" t="str">
        <f t="shared" si="19"/>
        <v/>
      </c>
      <c r="AB61" s="90" t="str">
        <f t="shared" si="20"/>
        <v xml:space="preserve"> </v>
      </c>
      <c r="AC61" s="91" t="str">
        <f t="shared" si="21"/>
        <v/>
      </c>
      <c r="AD61" s="92" t="str">
        <f t="shared" si="22"/>
        <v/>
      </c>
      <c r="AE61" s="93"/>
      <c r="AF61" s="94"/>
      <c r="AG61" s="95"/>
      <c r="AH61" s="95"/>
    </row>
    <row r="62" spans="1:34" ht="18" customHeight="1" x14ac:dyDescent="0.25">
      <c r="A62" s="133">
        <f t="shared" si="25"/>
        <v>35</v>
      </c>
      <c r="B62" s="134" t="s">
        <v>152</v>
      </c>
      <c r="C62" s="146" t="s">
        <v>81</v>
      </c>
      <c r="D62" s="20" t="s">
        <v>62</v>
      </c>
      <c r="E62" s="28"/>
      <c r="F62" s="28"/>
      <c r="G62" s="28"/>
      <c r="H62" s="167"/>
      <c r="I62" s="111" t="str">
        <f t="shared" si="7"/>
        <v/>
      </c>
      <c r="J62" s="112" t="str">
        <f t="shared" si="16"/>
        <v/>
      </c>
      <c r="L62" s="125"/>
      <c r="N62" s="120">
        <f t="shared" si="8"/>
        <v>0</v>
      </c>
      <c r="O62" s="120">
        <f t="shared" si="9"/>
        <v>0</v>
      </c>
      <c r="P62" s="120" t="str">
        <f t="shared" si="10"/>
        <v>1900/01/00</v>
      </c>
      <c r="Q62" s="120">
        <f t="shared" si="11"/>
        <v>0</v>
      </c>
      <c r="R62" s="120" t="str">
        <f t="shared" si="12"/>
        <v>F</v>
      </c>
      <c r="S62" s="120">
        <f t="shared" si="13"/>
        <v>0</v>
      </c>
      <c r="T62" s="120" t="str">
        <f t="shared" si="14"/>
        <v>0,0,1900/01/00,0,F,0</v>
      </c>
      <c r="V62" s="118" t="str">
        <f t="shared" si="15"/>
        <v>F</v>
      </c>
      <c r="W62" s="118">
        <v>10</v>
      </c>
      <c r="X62" s="130"/>
      <c r="Y62" s="96">
        <f t="shared" si="17"/>
        <v>35</v>
      </c>
      <c r="Z62" s="97" t="str">
        <f t="shared" si="18"/>
        <v>Female 10U Freestyle 50m</v>
      </c>
      <c r="AA62" s="98" t="str">
        <f t="shared" si="19"/>
        <v/>
      </c>
      <c r="AB62" s="99" t="str">
        <f t="shared" si="20"/>
        <v xml:space="preserve"> </v>
      </c>
      <c r="AC62" s="100" t="str">
        <f t="shared" si="21"/>
        <v/>
      </c>
      <c r="AD62" s="101" t="str">
        <f t="shared" si="22"/>
        <v/>
      </c>
      <c r="AE62" s="102"/>
      <c r="AF62" s="103"/>
      <c r="AG62" s="104"/>
      <c r="AH62" s="104"/>
    </row>
    <row r="63" spans="1:34" ht="18" customHeight="1" x14ac:dyDescent="0.25">
      <c r="A63" s="142">
        <f t="shared" si="25"/>
        <v>36</v>
      </c>
      <c r="B63" s="135" t="s">
        <v>110</v>
      </c>
      <c r="C63" s="147" t="s">
        <v>81</v>
      </c>
      <c r="D63" s="25" t="s">
        <v>63</v>
      </c>
      <c r="E63" s="86"/>
      <c r="F63" s="86"/>
      <c r="G63" s="86"/>
      <c r="H63" s="168"/>
      <c r="I63" s="115" t="str">
        <f t="shared" si="7"/>
        <v/>
      </c>
      <c r="J63" s="116" t="str">
        <f t="shared" si="16"/>
        <v/>
      </c>
      <c r="L63" s="125"/>
      <c r="N63" s="120">
        <f t="shared" si="8"/>
        <v>0</v>
      </c>
      <c r="O63" s="120">
        <f t="shared" si="9"/>
        <v>0</v>
      </c>
      <c r="P63" s="120" t="str">
        <f t="shared" si="10"/>
        <v>1900/01/00</v>
      </c>
      <c r="Q63" s="120">
        <f t="shared" si="11"/>
        <v>0</v>
      </c>
      <c r="R63" s="120" t="str">
        <f t="shared" si="12"/>
        <v>M</v>
      </c>
      <c r="S63" s="120">
        <f t="shared" si="13"/>
        <v>0</v>
      </c>
      <c r="T63" s="120" t="str">
        <f t="shared" si="14"/>
        <v>0,0,1900/01/00,0,M,0</v>
      </c>
      <c r="V63" s="118" t="str">
        <f t="shared" si="15"/>
        <v>M</v>
      </c>
      <c r="W63" s="118">
        <v>10</v>
      </c>
      <c r="X63" s="130"/>
      <c r="Y63" s="36">
        <f t="shared" si="17"/>
        <v>36</v>
      </c>
      <c r="Z63" s="88" t="str">
        <f t="shared" si="18"/>
        <v>Open/Male 10U Freestyle 50m</v>
      </c>
      <c r="AA63" s="89" t="str">
        <f t="shared" si="19"/>
        <v/>
      </c>
      <c r="AB63" s="90" t="str">
        <f t="shared" si="20"/>
        <v xml:space="preserve"> </v>
      </c>
      <c r="AC63" s="91" t="str">
        <f t="shared" si="21"/>
        <v/>
      </c>
      <c r="AD63" s="92" t="str">
        <f t="shared" si="22"/>
        <v/>
      </c>
      <c r="AE63" s="93"/>
      <c r="AF63" s="94"/>
      <c r="AG63" s="95"/>
      <c r="AH63" s="95"/>
    </row>
    <row r="64" spans="1:34" ht="18" customHeight="1" x14ac:dyDescent="0.25">
      <c r="A64" s="133">
        <f t="shared" si="25"/>
        <v>37</v>
      </c>
      <c r="B64" s="134" t="s">
        <v>133</v>
      </c>
      <c r="C64" s="146" t="s">
        <v>82</v>
      </c>
      <c r="D64" s="20" t="s">
        <v>62</v>
      </c>
      <c r="E64" s="28"/>
      <c r="F64" s="28"/>
      <c r="G64" s="28"/>
      <c r="H64" s="167"/>
      <c r="I64" s="111" t="str">
        <f t="shared" si="7"/>
        <v/>
      </c>
      <c r="J64" s="112" t="str">
        <f t="shared" si="16"/>
        <v/>
      </c>
      <c r="L64" s="125"/>
      <c r="N64" s="120">
        <f t="shared" si="8"/>
        <v>0</v>
      </c>
      <c r="O64" s="120">
        <f t="shared" si="9"/>
        <v>0</v>
      </c>
      <c r="P64" s="120" t="str">
        <f t="shared" si="10"/>
        <v>1900/01/00</v>
      </c>
      <c r="Q64" s="120">
        <f t="shared" si="11"/>
        <v>0</v>
      </c>
      <c r="R64" s="120" t="str">
        <f t="shared" si="12"/>
        <v>F</v>
      </c>
      <c r="S64" s="120">
        <f t="shared" si="13"/>
        <v>0</v>
      </c>
      <c r="T64" s="120" t="str">
        <f t="shared" si="14"/>
        <v>0,0,1900/01/00,0,F,0</v>
      </c>
      <c r="V64" s="118" t="str">
        <f t="shared" si="15"/>
        <v>F</v>
      </c>
      <c r="W64" s="118">
        <v>12</v>
      </c>
      <c r="X64" s="130"/>
      <c r="Y64" s="96">
        <f t="shared" si="17"/>
        <v>37</v>
      </c>
      <c r="Z64" s="97" t="str">
        <f t="shared" si="18"/>
        <v>Female 12U Butterfly 100m</v>
      </c>
      <c r="AA64" s="98" t="str">
        <f t="shared" si="19"/>
        <v/>
      </c>
      <c r="AB64" s="99" t="str">
        <f t="shared" si="20"/>
        <v xml:space="preserve"> </v>
      </c>
      <c r="AC64" s="100" t="str">
        <f t="shared" si="21"/>
        <v/>
      </c>
      <c r="AD64" s="101" t="str">
        <f t="shared" si="22"/>
        <v/>
      </c>
      <c r="AE64" s="102"/>
      <c r="AF64" s="103"/>
      <c r="AG64" s="104"/>
      <c r="AH64" s="104"/>
    </row>
    <row r="65" spans="1:34" ht="18" customHeight="1" x14ac:dyDescent="0.25">
      <c r="A65" s="142">
        <f t="shared" si="25"/>
        <v>38</v>
      </c>
      <c r="B65" s="135" t="s">
        <v>134</v>
      </c>
      <c r="C65" s="147" t="s">
        <v>82</v>
      </c>
      <c r="D65" s="25" t="s">
        <v>63</v>
      </c>
      <c r="E65" s="86"/>
      <c r="F65" s="86"/>
      <c r="G65" s="86"/>
      <c r="H65" s="168"/>
      <c r="I65" s="115" t="str">
        <f t="shared" si="7"/>
        <v/>
      </c>
      <c r="J65" s="116" t="str">
        <f t="shared" si="16"/>
        <v/>
      </c>
      <c r="L65" s="125"/>
      <c r="N65" s="120">
        <f t="shared" si="8"/>
        <v>0</v>
      </c>
      <c r="O65" s="120">
        <f t="shared" si="9"/>
        <v>0</v>
      </c>
      <c r="P65" s="120" t="str">
        <f t="shared" si="10"/>
        <v>1900/01/00</v>
      </c>
      <c r="Q65" s="120">
        <f t="shared" si="11"/>
        <v>0</v>
      </c>
      <c r="R65" s="120" t="str">
        <f t="shared" si="12"/>
        <v>M</v>
      </c>
      <c r="S65" s="120">
        <f t="shared" si="13"/>
        <v>0</v>
      </c>
      <c r="T65" s="120" t="str">
        <f t="shared" si="14"/>
        <v>0,0,1900/01/00,0,M,0</v>
      </c>
      <c r="V65" s="118" t="str">
        <f t="shared" si="15"/>
        <v>M</v>
      </c>
      <c r="W65" s="118">
        <v>12</v>
      </c>
      <c r="X65" s="130"/>
      <c r="Y65" s="36">
        <f t="shared" si="17"/>
        <v>38</v>
      </c>
      <c r="Z65" s="88" t="str">
        <f t="shared" si="18"/>
        <v>Open/Male 12U Butterfly 100m</v>
      </c>
      <c r="AA65" s="89" t="str">
        <f t="shared" si="19"/>
        <v/>
      </c>
      <c r="AB65" s="90" t="str">
        <f t="shared" si="20"/>
        <v xml:space="preserve"> </v>
      </c>
      <c r="AC65" s="91" t="str">
        <f t="shared" si="21"/>
        <v/>
      </c>
      <c r="AD65" s="92" t="str">
        <f t="shared" si="22"/>
        <v/>
      </c>
      <c r="AE65" s="93"/>
      <c r="AF65" s="94"/>
      <c r="AG65" s="95"/>
      <c r="AH65" s="95"/>
    </row>
    <row r="66" spans="1:34" ht="18" customHeight="1" x14ac:dyDescent="0.25">
      <c r="A66" s="133">
        <f t="shared" si="25"/>
        <v>39</v>
      </c>
      <c r="B66" s="134" t="s">
        <v>135</v>
      </c>
      <c r="C66" s="146" t="s">
        <v>81</v>
      </c>
      <c r="D66" s="20" t="s">
        <v>62</v>
      </c>
      <c r="E66" s="28"/>
      <c r="F66" s="28"/>
      <c r="G66" s="28"/>
      <c r="H66" s="167"/>
      <c r="I66" s="111" t="str">
        <f t="shared" si="7"/>
        <v/>
      </c>
      <c r="J66" s="112" t="str">
        <f t="shared" si="16"/>
        <v/>
      </c>
      <c r="L66" s="125"/>
      <c r="N66" s="120">
        <f t="shared" si="8"/>
        <v>0</v>
      </c>
      <c r="O66" s="120">
        <f t="shared" si="9"/>
        <v>0</v>
      </c>
      <c r="P66" s="120" t="str">
        <f t="shared" si="10"/>
        <v>1900/01/00</v>
      </c>
      <c r="Q66" s="120">
        <f t="shared" si="11"/>
        <v>0</v>
      </c>
      <c r="R66" s="120" t="str">
        <f t="shared" si="12"/>
        <v>F</v>
      </c>
      <c r="S66" s="120">
        <f t="shared" si="13"/>
        <v>0</v>
      </c>
      <c r="T66" s="120" t="str">
        <f t="shared" si="14"/>
        <v>0,0,1900/01/00,0,F,0</v>
      </c>
      <c r="V66" s="118" t="str">
        <f t="shared" si="15"/>
        <v>F</v>
      </c>
      <c r="W66" s="118">
        <v>11</v>
      </c>
      <c r="X66" s="130"/>
      <c r="Y66" s="96">
        <f t="shared" si="17"/>
        <v>39</v>
      </c>
      <c r="Z66" s="97" t="str">
        <f t="shared" si="18"/>
        <v>Female 11U Backstroke 50m</v>
      </c>
      <c r="AA66" s="98" t="str">
        <f t="shared" si="19"/>
        <v/>
      </c>
      <c r="AB66" s="99" t="str">
        <f t="shared" si="20"/>
        <v xml:space="preserve"> </v>
      </c>
      <c r="AC66" s="100" t="str">
        <f t="shared" si="21"/>
        <v/>
      </c>
      <c r="AD66" s="101" t="str">
        <f t="shared" si="22"/>
        <v/>
      </c>
      <c r="AE66" s="102"/>
      <c r="AF66" s="103"/>
      <c r="AG66" s="104"/>
      <c r="AH66" s="104"/>
    </row>
    <row r="67" spans="1:34" ht="18" customHeight="1" x14ac:dyDescent="0.25">
      <c r="A67" s="142">
        <f t="shared" si="25"/>
        <v>40</v>
      </c>
      <c r="B67" s="135" t="s">
        <v>136</v>
      </c>
      <c r="C67" s="147" t="s">
        <v>81</v>
      </c>
      <c r="D67" s="25" t="s">
        <v>63</v>
      </c>
      <c r="E67" s="86"/>
      <c r="F67" s="86"/>
      <c r="G67" s="86"/>
      <c r="H67" s="168"/>
      <c r="I67" s="115" t="str">
        <f t="shared" si="7"/>
        <v/>
      </c>
      <c r="J67" s="116" t="str">
        <f t="shared" si="16"/>
        <v/>
      </c>
      <c r="L67" s="125"/>
      <c r="N67" s="120">
        <f t="shared" si="8"/>
        <v>0</v>
      </c>
      <c r="O67" s="120">
        <f t="shared" si="9"/>
        <v>0</v>
      </c>
      <c r="P67" s="120" t="str">
        <f t="shared" si="10"/>
        <v>1900/01/00</v>
      </c>
      <c r="Q67" s="120">
        <f t="shared" si="11"/>
        <v>0</v>
      </c>
      <c r="R67" s="120" t="str">
        <f t="shared" si="12"/>
        <v>M</v>
      </c>
      <c r="S67" s="120">
        <f t="shared" si="13"/>
        <v>0</v>
      </c>
      <c r="T67" s="120" t="str">
        <f t="shared" si="14"/>
        <v>0,0,1900/01/00,0,M,0</v>
      </c>
      <c r="V67" s="118" t="str">
        <f t="shared" si="15"/>
        <v>M</v>
      </c>
      <c r="W67" s="118">
        <v>11</v>
      </c>
      <c r="X67" s="130"/>
      <c r="Y67" s="36">
        <f t="shared" si="17"/>
        <v>40</v>
      </c>
      <c r="Z67" s="88" t="str">
        <f t="shared" si="18"/>
        <v>Open/Male 11U Backstroke 50m</v>
      </c>
      <c r="AA67" s="89" t="str">
        <f t="shared" si="19"/>
        <v/>
      </c>
      <c r="AB67" s="90" t="str">
        <f t="shared" si="20"/>
        <v xml:space="preserve"> </v>
      </c>
      <c r="AC67" s="91" t="str">
        <f t="shared" si="21"/>
        <v/>
      </c>
      <c r="AD67" s="92" t="str">
        <f t="shared" si="22"/>
        <v/>
      </c>
      <c r="AE67" s="93"/>
      <c r="AF67" s="94"/>
      <c r="AG67" s="95"/>
      <c r="AH67" s="95"/>
    </row>
    <row r="68" spans="1:34" ht="18" customHeight="1" x14ac:dyDescent="0.25">
      <c r="A68" s="133">
        <f t="shared" si="25"/>
        <v>41</v>
      </c>
      <c r="B68" s="134" t="s">
        <v>137</v>
      </c>
      <c r="C68" s="146" t="s">
        <v>82</v>
      </c>
      <c r="D68" s="20" t="s">
        <v>62</v>
      </c>
      <c r="E68" s="28"/>
      <c r="F68" s="28"/>
      <c r="G68" s="28"/>
      <c r="H68" s="167"/>
      <c r="I68" s="111" t="str">
        <f t="shared" si="7"/>
        <v/>
      </c>
      <c r="J68" s="112" t="str">
        <f t="shared" ref="J68:J99" si="26">IF(I68&lt;&gt;"",IF(I68&lt;=W68,"OK","NOT ELIGIBLE"),"")</f>
        <v/>
      </c>
      <c r="L68" s="125"/>
      <c r="N68" s="120">
        <f t="shared" si="8"/>
        <v>0</v>
      </c>
      <c r="O68" s="120">
        <f t="shared" si="9"/>
        <v>0</v>
      </c>
      <c r="P68" s="120" t="str">
        <f t="shared" si="10"/>
        <v>1900/01/00</v>
      </c>
      <c r="Q68" s="120">
        <f t="shared" si="11"/>
        <v>0</v>
      </c>
      <c r="R68" s="120" t="str">
        <f t="shared" si="12"/>
        <v>F</v>
      </c>
      <c r="S68" s="120">
        <f t="shared" si="13"/>
        <v>0</v>
      </c>
      <c r="T68" s="120" t="str">
        <f t="shared" si="14"/>
        <v>0,0,1900/01/00,0,F,0</v>
      </c>
      <c r="V68" s="118" t="str">
        <f t="shared" si="15"/>
        <v>F</v>
      </c>
      <c r="W68" s="118">
        <v>13</v>
      </c>
      <c r="X68" s="130"/>
      <c r="Y68" s="96">
        <f t="shared" ref="Y68:Y99" si="27">IF(A68&lt;&gt;"",A68,"")</f>
        <v>41</v>
      </c>
      <c r="Z68" s="97" t="str">
        <f t="shared" ref="Z68:Z101" si="28">IF(B68&lt;&gt;"",B68&amp;" "&amp;C68,"")</f>
        <v>Female 13U Breaststroke 100m</v>
      </c>
      <c r="AA68" s="98" t="str">
        <f t="shared" ref="AA68:AA99" si="29">IF(E68&lt;&gt;"",E68,"")</f>
        <v/>
      </c>
      <c r="AB68" s="99" t="str">
        <f t="shared" ref="AB68:AB99" si="30">F68&amp;" "&amp;G68</f>
        <v xml:space="preserve"> </v>
      </c>
      <c r="AC68" s="100" t="str">
        <f t="shared" ref="AC68:AC99" si="31">IF(H68&lt;&gt;"",H68,"")</f>
        <v/>
      </c>
      <c r="AD68" s="101" t="str">
        <f t="shared" ref="AD68:AD99" si="32">I68</f>
        <v/>
      </c>
      <c r="AE68" s="102"/>
      <c r="AF68" s="103"/>
      <c r="AG68" s="104"/>
      <c r="AH68" s="104"/>
    </row>
    <row r="69" spans="1:34" ht="18" customHeight="1" x14ac:dyDescent="0.25">
      <c r="A69" s="142">
        <f t="shared" si="25"/>
        <v>42</v>
      </c>
      <c r="B69" s="135" t="s">
        <v>138</v>
      </c>
      <c r="C69" s="147" t="s">
        <v>82</v>
      </c>
      <c r="D69" s="25" t="s">
        <v>63</v>
      </c>
      <c r="E69" s="86"/>
      <c r="F69" s="86"/>
      <c r="G69" s="86"/>
      <c r="H69" s="168"/>
      <c r="I69" s="115" t="str">
        <f t="shared" ref="I69:I103" si="33">IF(H69&lt;&gt;"",DATEDIF(H69,$I$2,"Y"),"")</f>
        <v/>
      </c>
      <c r="J69" s="116" t="str">
        <f t="shared" si="26"/>
        <v/>
      </c>
      <c r="L69" s="125"/>
      <c r="N69" s="120">
        <f t="shared" ref="N69:N109" si="34">G69</f>
        <v>0</v>
      </c>
      <c r="O69" s="120">
        <f t="shared" ref="O69:O109" si="35">F69</f>
        <v>0</v>
      </c>
      <c r="P69" s="120" t="str">
        <f t="shared" ref="P69:P109" si="36">CONCATENATE(TEXT(H69,"YYYY/MM/DD"))</f>
        <v>1900/01/00</v>
      </c>
      <c r="Q69" s="120">
        <f t="shared" ref="Q69:Q109" si="37">$Q$1</f>
        <v>0</v>
      </c>
      <c r="R69" s="120" t="str">
        <f t="shared" ref="R69:R109" si="38">D69</f>
        <v>M</v>
      </c>
      <c r="S69" s="120">
        <f t="shared" ref="S69:S109" si="39">E69</f>
        <v>0</v>
      </c>
      <c r="T69" s="120" t="str">
        <f t="shared" ref="T69:T109" si="40">CONCATENATE(N69,",",O69,",",P69,",",Q69,",",R69,",",S69)</f>
        <v>0,0,1900/01/00,0,M,0</v>
      </c>
      <c r="V69" s="118" t="str">
        <f t="shared" ref="V69:V109" si="41">D69</f>
        <v>M</v>
      </c>
      <c r="W69" s="118">
        <v>13</v>
      </c>
      <c r="X69" s="130"/>
      <c r="Y69" s="36">
        <f t="shared" si="27"/>
        <v>42</v>
      </c>
      <c r="Z69" s="88" t="str">
        <f t="shared" si="28"/>
        <v>Open/Male 13U Breaststroke 100m</v>
      </c>
      <c r="AA69" s="89" t="str">
        <f t="shared" si="29"/>
        <v/>
      </c>
      <c r="AB69" s="90" t="str">
        <f t="shared" si="30"/>
        <v xml:space="preserve"> </v>
      </c>
      <c r="AC69" s="91" t="str">
        <f t="shared" si="31"/>
        <v/>
      </c>
      <c r="AD69" s="92" t="str">
        <f t="shared" si="32"/>
        <v/>
      </c>
      <c r="AE69" s="93"/>
      <c r="AF69" s="94"/>
      <c r="AG69" s="95"/>
      <c r="AH69" s="95"/>
    </row>
    <row r="70" spans="1:34" ht="18" customHeight="1" x14ac:dyDescent="0.25">
      <c r="A70" s="10">
        <v>43</v>
      </c>
      <c r="B70" s="136" t="s">
        <v>150</v>
      </c>
      <c r="C70" s="15" t="s">
        <v>80</v>
      </c>
      <c r="D70" s="27" t="s">
        <v>62</v>
      </c>
      <c r="E70" s="28"/>
      <c r="F70" s="28"/>
      <c r="G70" s="28"/>
      <c r="H70" s="167"/>
      <c r="I70" s="111" t="str">
        <f t="shared" si="33"/>
        <v/>
      </c>
      <c r="J70" s="112" t="str">
        <f t="shared" si="26"/>
        <v/>
      </c>
      <c r="L70" s="125"/>
      <c r="N70" s="120">
        <f t="shared" si="34"/>
        <v>0</v>
      </c>
      <c r="O70" s="120">
        <f t="shared" si="35"/>
        <v>0</v>
      </c>
      <c r="P70" s="120" t="str">
        <f t="shared" si="36"/>
        <v>1900/01/00</v>
      </c>
      <c r="Q70" s="120">
        <f t="shared" si="37"/>
        <v>0</v>
      </c>
      <c r="R70" s="120" t="str">
        <f t="shared" si="38"/>
        <v>F</v>
      </c>
      <c r="S70" s="120">
        <f t="shared" si="39"/>
        <v>0</v>
      </c>
      <c r="T70" s="120" t="str">
        <f t="shared" si="40"/>
        <v>0,0,1900/01/00,0,F,0</v>
      </c>
      <c r="V70" s="118" t="str">
        <f t="shared" si="41"/>
        <v>F</v>
      </c>
      <c r="W70" s="118">
        <v>10</v>
      </c>
      <c r="X70" s="130"/>
      <c r="Y70" s="43">
        <f t="shared" si="27"/>
        <v>43</v>
      </c>
      <c r="Z70" s="40" t="str">
        <f t="shared" si="28"/>
        <v>Female 10U Medley 4x50m</v>
      </c>
      <c r="AA70" s="58" t="str">
        <f t="shared" si="29"/>
        <v/>
      </c>
      <c r="AB70" s="59" t="str">
        <f t="shared" si="30"/>
        <v xml:space="preserve"> </v>
      </c>
      <c r="AC70" s="60" t="str">
        <f t="shared" si="31"/>
        <v/>
      </c>
      <c r="AD70" s="61" t="str">
        <f t="shared" si="32"/>
        <v/>
      </c>
      <c r="AE70" s="82"/>
      <c r="AF70" s="76"/>
      <c r="AG70" s="47"/>
      <c r="AH70" s="47"/>
    </row>
    <row r="71" spans="1:34" ht="18" customHeight="1" x14ac:dyDescent="0.25">
      <c r="A71" s="10"/>
      <c r="B71" s="137" t="s">
        <v>8</v>
      </c>
      <c r="C71" s="16"/>
      <c r="D71" s="22" t="s">
        <v>62</v>
      </c>
      <c r="E71" s="21"/>
      <c r="F71" s="21"/>
      <c r="G71" s="21"/>
      <c r="H71" s="169"/>
      <c r="I71" s="113" t="str">
        <f t="shared" si="33"/>
        <v/>
      </c>
      <c r="J71" s="114" t="str">
        <f t="shared" si="26"/>
        <v/>
      </c>
      <c r="L71" s="125"/>
      <c r="N71" s="120">
        <f t="shared" si="34"/>
        <v>0</v>
      </c>
      <c r="O71" s="120">
        <f t="shared" si="35"/>
        <v>0</v>
      </c>
      <c r="P71" s="120" t="str">
        <f t="shared" si="36"/>
        <v>1900/01/00</v>
      </c>
      <c r="Q71" s="120">
        <f t="shared" si="37"/>
        <v>0</v>
      </c>
      <c r="R71" s="120" t="str">
        <f t="shared" si="38"/>
        <v>F</v>
      </c>
      <c r="S71" s="120">
        <f t="shared" si="39"/>
        <v>0</v>
      </c>
      <c r="T71" s="120" t="str">
        <f t="shared" si="40"/>
        <v>0,0,1900/01/00,0,F,0</v>
      </c>
      <c r="V71" s="118" t="str">
        <f t="shared" si="41"/>
        <v>F</v>
      </c>
      <c r="W71" s="118">
        <v>10</v>
      </c>
      <c r="X71" s="130"/>
      <c r="Y71" s="35" t="str">
        <f t="shared" si="27"/>
        <v/>
      </c>
      <c r="Z71" s="41" t="str">
        <f t="shared" si="28"/>
        <v xml:space="preserve">   </v>
      </c>
      <c r="AA71" s="62" t="str">
        <f t="shared" si="29"/>
        <v/>
      </c>
      <c r="AB71" s="63" t="str">
        <f t="shared" si="30"/>
        <v xml:space="preserve"> </v>
      </c>
      <c r="AC71" s="64" t="str">
        <f t="shared" si="31"/>
        <v/>
      </c>
      <c r="AD71" s="65" t="str">
        <f t="shared" si="32"/>
        <v/>
      </c>
      <c r="AE71" s="83"/>
      <c r="AF71" s="77"/>
      <c r="AG71" s="48"/>
      <c r="AH71" s="48"/>
    </row>
    <row r="72" spans="1:34" ht="18" customHeight="1" x14ac:dyDescent="0.25">
      <c r="A72" s="10"/>
      <c r="B72" s="137" t="s">
        <v>8</v>
      </c>
      <c r="C72" s="16"/>
      <c r="D72" s="22" t="s">
        <v>62</v>
      </c>
      <c r="E72" s="23"/>
      <c r="F72" s="23"/>
      <c r="G72" s="23"/>
      <c r="H72" s="170"/>
      <c r="I72" s="113" t="str">
        <f t="shared" si="33"/>
        <v/>
      </c>
      <c r="J72" s="114" t="str">
        <f t="shared" si="26"/>
        <v/>
      </c>
      <c r="L72" s="125"/>
      <c r="N72" s="120">
        <f t="shared" si="34"/>
        <v>0</v>
      </c>
      <c r="O72" s="120">
        <f t="shared" si="35"/>
        <v>0</v>
      </c>
      <c r="P72" s="120" t="str">
        <f t="shared" si="36"/>
        <v>1900/01/00</v>
      </c>
      <c r="Q72" s="120">
        <f t="shared" si="37"/>
        <v>0</v>
      </c>
      <c r="R72" s="120" t="str">
        <f t="shared" si="38"/>
        <v>F</v>
      </c>
      <c r="S72" s="120">
        <f t="shared" si="39"/>
        <v>0</v>
      </c>
      <c r="T72" s="120" t="str">
        <f t="shared" si="40"/>
        <v>0,0,1900/01/00,0,F,0</v>
      </c>
      <c r="V72" s="118" t="str">
        <f t="shared" si="41"/>
        <v>F</v>
      </c>
      <c r="W72" s="118">
        <v>10</v>
      </c>
      <c r="X72" s="130"/>
      <c r="Y72" s="35" t="str">
        <f t="shared" si="27"/>
        <v/>
      </c>
      <c r="Z72" s="41" t="str">
        <f t="shared" si="28"/>
        <v xml:space="preserve">   </v>
      </c>
      <c r="AA72" s="62" t="str">
        <f t="shared" si="29"/>
        <v/>
      </c>
      <c r="AB72" s="63" t="str">
        <f t="shared" si="30"/>
        <v xml:space="preserve"> </v>
      </c>
      <c r="AC72" s="64" t="str">
        <f t="shared" si="31"/>
        <v/>
      </c>
      <c r="AD72" s="65" t="str">
        <f t="shared" si="32"/>
        <v/>
      </c>
      <c r="AE72" s="83"/>
      <c r="AF72" s="77"/>
      <c r="AG72" s="48"/>
      <c r="AH72" s="48"/>
    </row>
    <row r="73" spans="1:34" ht="18" customHeight="1" x14ac:dyDescent="0.25">
      <c r="A73" s="10"/>
      <c r="B73" s="137" t="s">
        <v>8</v>
      </c>
      <c r="C73" s="16"/>
      <c r="D73" s="31" t="s">
        <v>62</v>
      </c>
      <c r="E73" s="26"/>
      <c r="F73" s="26"/>
      <c r="G73" s="26"/>
      <c r="H73" s="171"/>
      <c r="I73" s="109" t="str">
        <f t="shared" si="33"/>
        <v/>
      </c>
      <c r="J73" s="110" t="str">
        <f t="shared" si="26"/>
        <v/>
      </c>
      <c r="L73" s="125"/>
      <c r="N73" s="120">
        <f t="shared" si="34"/>
        <v>0</v>
      </c>
      <c r="O73" s="120">
        <f t="shared" si="35"/>
        <v>0</v>
      </c>
      <c r="P73" s="120" t="str">
        <f t="shared" si="36"/>
        <v>1900/01/00</v>
      </c>
      <c r="Q73" s="120">
        <f t="shared" si="37"/>
        <v>0</v>
      </c>
      <c r="R73" s="120" t="str">
        <f t="shared" si="38"/>
        <v>F</v>
      </c>
      <c r="S73" s="120">
        <f t="shared" si="39"/>
        <v>0</v>
      </c>
      <c r="T73" s="120" t="str">
        <f t="shared" si="40"/>
        <v>0,0,1900/01/00,0,F,0</v>
      </c>
      <c r="V73" s="118" t="str">
        <f t="shared" si="41"/>
        <v>F</v>
      </c>
      <c r="W73" s="118">
        <v>10</v>
      </c>
      <c r="X73" s="130"/>
      <c r="Y73" s="39" t="str">
        <f t="shared" si="27"/>
        <v/>
      </c>
      <c r="Z73" s="42" t="str">
        <f t="shared" si="28"/>
        <v xml:space="preserve">   </v>
      </c>
      <c r="AA73" s="70" t="str">
        <f t="shared" si="29"/>
        <v/>
      </c>
      <c r="AB73" s="67" t="str">
        <f t="shared" si="30"/>
        <v xml:space="preserve"> </v>
      </c>
      <c r="AC73" s="68" t="str">
        <f t="shared" si="31"/>
        <v/>
      </c>
      <c r="AD73" s="69" t="str">
        <f t="shared" si="32"/>
        <v/>
      </c>
      <c r="AE73" s="84"/>
      <c r="AF73" s="78"/>
      <c r="AG73" s="49"/>
      <c r="AH73" s="49"/>
    </row>
    <row r="74" spans="1:34" ht="18" customHeight="1" x14ac:dyDescent="0.25">
      <c r="A74" s="9">
        <v>44</v>
      </c>
      <c r="B74" s="138" t="s">
        <v>151</v>
      </c>
      <c r="C74" s="17" t="s">
        <v>80</v>
      </c>
      <c r="D74" s="29" t="s">
        <v>63</v>
      </c>
      <c r="E74" s="28"/>
      <c r="F74" s="28"/>
      <c r="G74" s="28"/>
      <c r="H74" s="167"/>
      <c r="I74" s="111" t="str">
        <f t="shared" si="33"/>
        <v/>
      </c>
      <c r="J74" s="112" t="str">
        <f t="shared" si="26"/>
        <v/>
      </c>
      <c r="L74" s="125"/>
      <c r="N74" s="120">
        <f t="shared" si="34"/>
        <v>0</v>
      </c>
      <c r="O74" s="120">
        <f t="shared" si="35"/>
        <v>0</v>
      </c>
      <c r="P74" s="120" t="str">
        <f t="shared" si="36"/>
        <v>1900/01/00</v>
      </c>
      <c r="Q74" s="120">
        <f t="shared" si="37"/>
        <v>0</v>
      </c>
      <c r="R74" s="120" t="str">
        <f t="shared" si="38"/>
        <v>M</v>
      </c>
      <c r="S74" s="120">
        <f t="shared" si="39"/>
        <v>0</v>
      </c>
      <c r="T74" s="120" t="str">
        <f t="shared" si="40"/>
        <v>0,0,1900/01/00,0,M,0</v>
      </c>
      <c r="V74" s="118" t="str">
        <f t="shared" si="41"/>
        <v>M</v>
      </c>
      <c r="W74" s="118">
        <v>10</v>
      </c>
      <c r="X74" s="130"/>
      <c r="Y74" s="43">
        <f t="shared" si="27"/>
        <v>44</v>
      </c>
      <c r="Z74" s="40" t="str">
        <f t="shared" si="28"/>
        <v>Open/Male 10U Medley 4x50m</v>
      </c>
      <c r="AA74" s="58" t="str">
        <f t="shared" si="29"/>
        <v/>
      </c>
      <c r="AB74" s="59" t="str">
        <f t="shared" si="30"/>
        <v xml:space="preserve"> </v>
      </c>
      <c r="AC74" s="60" t="str">
        <f t="shared" si="31"/>
        <v/>
      </c>
      <c r="AD74" s="61" t="str">
        <f t="shared" si="32"/>
        <v/>
      </c>
      <c r="AE74" s="82"/>
      <c r="AF74" s="76"/>
      <c r="AG74" s="47"/>
      <c r="AH74" s="47"/>
    </row>
    <row r="75" spans="1:34" ht="18" customHeight="1" x14ac:dyDescent="0.25">
      <c r="A75" s="10"/>
      <c r="B75" s="139" t="s">
        <v>8</v>
      </c>
      <c r="C75" s="18"/>
      <c r="D75" s="24" t="s">
        <v>63</v>
      </c>
      <c r="E75" s="21"/>
      <c r="F75" s="21"/>
      <c r="G75" s="21"/>
      <c r="H75" s="169"/>
      <c r="I75" s="113" t="str">
        <f t="shared" si="33"/>
        <v/>
      </c>
      <c r="J75" s="114" t="str">
        <f t="shared" si="26"/>
        <v/>
      </c>
      <c r="L75" s="125"/>
      <c r="N75" s="120">
        <f t="shared" si="34"/>
        <v>0</v>
      </c>
      <c r="O75" s="120">
        <f t="shared" si="35"/>
        <v>0</v>
      </c>
      <c r="P75" s="120" t="str">
        <f t="shared" si="36"/>
        <v>1900/01/00</v>
      </c>
      <c r="Q75" s="120">
        <f t="shared" si="37"/>
        <v>0</v>
      </c>
      <c r="R75" s="120" t="str">
        <f t="shared" si="38"/>
        <v>M</v>
      </c>
      <c r="S75" s="120">
        <f t="shared" si="39"/>
        <v>0</v>
      </c>
      <c r="T75" s="120" t="str">
        <f t="shared" si="40"/>
        <v>0,0,1900/01/00,0,M,0</v>
      </c>
      <c r="V75" s="118" t="str">
        <f t="shared" si="41"/>
        <v>M</v>
      </c>
      <c r="W75" s="118">
        <v>10</v>
      </c>
      <c r="X75" s="130"/>
      <c r="Y75" s="35" t="str">
        <f t="shared" si="27"/>
        <v/>
      </c>
      <c r="Z75" s="41" t="str">
        <f t="shared" si="28"/>
        <v xml:space="preserve">   </v>
      </c>
      <c r="AA75" s="62" t="str">
        <f t="shared" si="29"/>
        <v/>
      </c>
      <c r="AB75" s="63" t="str">
        <f t="shared" si="30"/>
        <v xml:space="preserve"> </v>
      </c>
      <c r="AC75" s="64" t="str">
        <f t="shared" si="31"/>
        <v/>
      </c>
      <c r="AD75" s="65" t="str">
        <f t="shared" si="32"/>
        <v/>
      </c>
      <c r="AE75" s="83"/>
      <c r="AF75" s="77"/>
      <c r="AG75" s="48"/>
      <c r="AH75" s="48"/>
    </row>
    <row r="76" spans="1:34" ht="18" customHeight="1" x14ac:dyDescent="0.25">
      <c r="A76" s="10"/>
      <c r="B76" s="139" t="s">
        <v>8</v>
      </c>
      <c r="C76" s="18"/>
      <c r="D76" s="24" t="s">
        <v>63</v>
      </c>
      <c r="E76" s="23"/>
      <c r="F76" s="23"/>
      <c r="G76" s="23"/>
      <c r="H76" s="170"/>
      <c r="I76" s="113" t="str">
        <f t="shared" si="33"/>
        <v/>
      </c>
      <c r="J76" s="114" t="str">
        <f t="shared" si="26"/>
        <v/>
      </c>
      <c r="L76" s="125"/>
      <c r="N76" s="120">
        <f t="shared" si="34"/>
        <v>0</v>
      </c>
      <c r="O76" s="120">
        <f t="shared" si="35"/>
        <v>0</v>
      </c>
      <c r="P76" s="120" t="str">
        <f t="shared" si="36"/>
        <v>1900/01/00</v>
      </c>
      <c r="Q76" s="120">
        <f t="shared" si="37"/>
        <v>0</v>
      </c>
      <c r="R76" s="120" t="str">
        <f t="shared" si="38"/>
        <v>M</v>
      </c>
      <c r="S76" s="120">
        <f t="shared" si="39"/>
        <v>0</v>
      </c>
      <c r="T76" s="120" t="str">
        <f t="shared" si="40"/>
        <v>0,0,1900/01/00,0,M,0</v>
      </c>
      <c r="V76" s="118" t="str">
        <f t="shared" si="41"/>
        <v>M</v>
      </c>
      <c r="W76" s="118">
        <v>10</v>
      </c>
      <c r="X76" s="130"/>
      <c r="Y76" s="35" t="str">
        <f t="shared" si="27"/>
        <v/>
      </c>
      <c r="Z76" s="41" t="str">
        <f t="shared" si="28"/>
        <v xml:space="preserve">   </v>
      </c>
      <c r="AA76" s="62" t="str">
        <f t="shared" si="29"/>
        <v/>
      </c>
      <c r="AB76" s="63" t="str">
        <f t="shared" si="30"/>
        <v xml:space="preserve"> </v>
      </c>
      <c r="AC76" s="64" t="str">
        <f t="shared" si="31"/>
        <v/>
      </c>
      <c r="AD76" s="65" t="str">
        <f t="shared" si="32"/>
        <v/>
      </c>
      <c r="AE76" s="83"/>
      <c r="AF76" s="77"/>
      <c r="AG76" s="48"/>
      <c r="AH76" s="48"/>
    </row>
    <row r="77" spans="1:34" ht="18" customHeight="1" x14ac:dyDescent="0.25">
      <c r="A77" s="11"/>
      <c r="B77" s="135" t="s">
        <v>8</v>
      </c>
      <c r="C77" s="19"/>
      <c r="D77" s="25" t="s">
        <v>63</v>
      </c>
      <c r="E77" s="26"/>
      <c r="F77" s="26"/>
      <c r="G77" s="26"/>
      <c r="H77" s="171"/>
      <c r="I77" s="109" t="str">
        <f t="shared" si="33"/>
        <v/>
      </c>
      <c r="J77" s="110" t="str">
        <f t="shared" si="26"/>
        <v/>
      </c>
      <c r="L77" s="125"/>
      <c r="N77" s="120">
        <f t="shared" si="34"/>
        <v>0</v>
      </c>
      <c r="O77" s="120">
        <f t="shared" si="35"/>
        <v>0</v>
      </c>
      <c r="P77" s="120" t="str">
        <f t="shared" si="36"/>
        <v>1900/01/00</v>
      </c>
      <c r="Q77" s="120">
        <f t="shared" si="37"/>
        <v>0</v>
      </c>
      <c r="R77" s="120" t="str">
        <f t="shared" si="38"/>
        <v>M</v>
      </c>
      <c r="S77" s="120">
        <f t="shared" si="39"/>
        <v>0</v>
      </c>
      <c r="T77" s="120" t="str">
        <f t="shared" si="40"/>
        <v>0,0,1900/01/00,0,M,0</v>
      </c>
      <c r="V77" s="118" t="str">
        <f t="shared" si="41"/>
        <v>M</v>
      </c>
      <c r="W77" s="118">
        <v>10</v>
      </c>
      <c r="X77" s="130"/>
      <c r="Y77" s="39" t="str">
        <f t="shared" si="27"/>
        <v/>
      </c>
      <c r="Z77" s="42" t="str">
        <f t="shared" si="28"/>
        <v xml:space="preserve">   </v>
      </c>
      <c r="AA77" s="70" t="str">
        <f t="shared" si="29"/>
        <v/>
      </c>
      <c r="AB77" s="67" t="str">
        <f t="shared" si="30"/>
        <v xml:space="preserve"> </v>
      </c>
      <c r="AC77" s="68" t="str">
        <f t="shared" si="31"/>
        <v/>
      </c>
      <c r="AD77" s="69" t="str">
        <f t="shared" si="32"/>
        <v/>
      </c>
      <c r="AE77" s="84"/>
      <c r="AF77" s="78"/>
      <c r="AG77" s="49"/>
      <c r="AH77" s="49"/>
    </row>
    <row r="78" spans="1:34" ht="18" customHeight="1" x14ac:dyDescent="0.25">
      <c r="A78" s="10">
        <v>45</v>
      </c>
      <c r="B78" s="136" t="s">
        <v>127</v>
      </c>
      <c r="C78" s="15" t="s">
        <v>80</v>
      </c>
      <c r="D78" s="27" t="s">
        <v>62</v>
      </c>
      <c r="E78" s="28"/>
      <c r="F78" s="28"/>
      <c r="G78" s="28"/>
      <c r="H78" s="167"/>
      <c r="I78" s="111" t="str">
        <f t="shared" si="33"/>
        <v/>
      </c>
      <c r="J78" s="112" t="str">
        <f t="shared" si="26"/>
        <v/>
      </c>
      <c r="L78" s="125"/>
      <c r="N78" s="120">
        <f t="shared" si="34"/>
        <v>0</v>
      </c>
      <c r="O78" s="120">
        <f t="shared" si="35"/>
        <v>0</v>
      </c>
      <c r="P78" s="120" t="str">
        <f t="shared" si="36"/>
        <v>1900/01/00</v>
      </c>
      <c r="Q78" s="120">
        <f t="shared" si="37"/>
        <v>0</v>
      </c>
      <c r="R78" s="120" t="str">
        <f t="shared" si="38"/>
        <v>F</v>
      </c>
      <c r="S78" s="120">
        <f t="shared" si="39"/>
        <v>0</v>
      </c>
      <c r="T78" s="120" t="str">
        <f t="shared" si="40"/>
        <v>0,0,1900/01/00,0,F,0</v>
      </c>
      <c r="V78" s="118" t="str">
        <f t="shared" si="41"/>
        <v>F</v>
      </c>
      <c r="W78" s="118">
        <v>12</v>
      </c>
      <c r="X78" s="130"/>
      <c r="Y78" s="43">
        <f t="shared" si="27"/>
        <v>45</v>
      </c>
      <c r="Z78" s="40" t="str">
        <f t="shared" si="28"/>
        <v>Female 12U Freestyle 4x50m</v>
      </c>
      <c r="AA78" s="58" t="str">
        <f t="shared" si="29"/>
        <v/>
      </c>
      <c r="AB78" s="59" t="str">
        <f t="shared" si="30"/>
        <v xml:space="preserve"> </v>
      </c>
      <c r="AC78" s="60" t="str">
        <f t="shared" si="31"/>
        <v/>
      </c>
      <c r="AD78" s="61" t="str">
        <f t="shared" si="32"/>
        <v/>
      </c>
      <c r="AE78" s="82"/>
      <c r="AF78" s="76"/>
      <c r="AG78" s="47"/>
      <c r="AH78" s="47"/>
    </row>
    <row r="79" spans="1:34" ht="18" customHeight="1" x14ac:dyDescent="0.25">
      <c r="A79" s="10"/>
      <c r="B79" s="137" t="s">
        <v>8</v>
      </c>
      <c r="C79" s="16"/>
      <c r="D79" s="22" t="s">
        <v>62</v>
      </c>
      <c r="E79" s="21"/>
      <c r="F79" s="21"/>
      <c r="G79" s="21"/>
      <c r="H79" s="169"/>
      <c r="I79" s="113" t="str">
        <f t="shared" si="33"/>
        <v/>
      </c>
      <c r="J79" s="114" t="str">
        <f t="shared" si="26"/>
        <v/>
      </c>
      <c r="L79" s="125"/>
      <c r="N79" s="120">
        <f t="shared" si="34"/>
        <v>0</v>
      </c>
      <c r="O79" s="120">
        <f t="shared" si="35"/>
        <v>0</v>
      </c>
      <c r="P79" s="120" t="str">
        <f t="shared" si="36"/>
        <v>1900/01/00</v>
      </c>
      <c r="Q79" s="120">
        <f t="shared" si="37"/>
        <v>0</v>
      </c>
      <c r="R79" s="120" t="str">
        <f t="shared" si="38"/>
        <v>F</v>
      </c>
      <c r="S79" s="120">
        <f t="shared" si="39"/>
        <v>0</v>
      </c>
      <c r="T79" s="120" t="str">
        <f t="shared" si="40"/>
        <v>0,0,1900/01/00,0,F,0</v>
      </c>
      <c r="V79" s="118" t="str">
        <f t="shared" si="41"/>
        <v>F</v>
      </c>
      <c r="W79" s="118">
        <v>12</v>
      </c>
      <c r="X79" s="130"/>
      <c r="Y79" s="35" t="str">
        <f t="shared" si="27"/>
        <v/>
      </c>
      <c r="Z79" s="41" t="str">
        <f t="shared" si="28"/>
        <v xml:space="preserve">   </v>
      </c>
      <c r="AA79" s="62" t="str">
        <f t="shared" si="29"/>
        <v/>
      </c>
      <c r="AB79" s="63" t="str">
        <f t="shared" si="30"/>
        <v xml:space="preserve"> </v>
      </c>
      <c r="AC79" s="64" t="str">
        <f t="shared" si="31"/>
        <v/>
      </c>
      <c r="AD79" s="65" t="str">
        <f t="shared" si="32"/>
        <v/>
      </c>
      <c r="AE79" s="83"/>
      <c r="AF79" s="77"/>
      <c r="AG79" s="48"/>
      <c r="AH79" s="48"/>
    </row>
    <row r="80" spans="1:34" ht="18" customHeight="1" x14ac:dyDescent="0.25">
      <c r="A80" s="10"/>
      <c r="B80" s="137" t="s">
        <v>8</v>
      </c>
      <c r="C80" s="16"/>
      <c r="D80" s="22" t="s">
        <v>62</v>
      </c>
      <c r="E80" s="23"/>
      <c r="F80" s="23"/>
      <c r="G80" s="23"/>
      <c r="H80" s="170"/>
      <c r="I80" s="113" t="str">
        <f t="shared" si="33"/>
        <v/>
      </c>
      <c r="J80" s="114" t="str">
        <f t="shared" si="26"/>
        <v/>
      </c>
      <c r="L80" s="125"/>
      <c r="N80" s="120">
        <f t="shared" si="34"/>
        <v>0</v>
      </c>
      <c r="O80" s="120">
        <f t="shared" si="35"/>
        <v>0</v>
      </c>
      <c r="P80" s="120" t="str">
        <f t="shared" si="36"/>
        <v>1900/01/00</v>
      </c>
      <c r="Q80" s="120">
        <f t="shared" si="37"/>
        <v>0</v>
      </c>
      <c r="R80" s="120" t="str">
        <f t="shared" si="38"/>
        <v>F</v>
      </c>
      <c r="S80" s="120">
        <f t="shared" si="39"/>
        <v>0</v>
      </c>
      <c r="T80" s="120" t="str">
        <f t="shared" si="40"/>
        <v>0,0,1900/01/00,0,F,0</v>
      </c>
      <c r="V80" s="118" t="str">
        <f t="shared" si="41"/>
        <v>F</v>
      </c>
      <c r="W80" s="118">
        <v>12</v>
      </c>
      <c r="X80" s="130"/>
      <c r="Y80" s="35" t="str">
        <f t="shared" si="27"/>
        <v/>
      </c>
      <c r="Z80" s="41" t="str">
        <f t="shared" si="28"/>
        <v xml:space="preserve">   </v>
      </c>
      <c r="AA80" s="62" t="str">
        <f t="shared" si="29"/>
        <v/>
      </c>
      <c r="AB80" s="63" t="str">
        <f t="shared" si="30"/>
        <v xml:space="preserve"> </v>
      </c>
      <c r="AC80" s="64" t="str">
        <f t="shared" si="31"/>
        <v/>
      </c>
      <c r="AD80" s="65" t="str">
        <f t="shared" si="32"/>
        <v/>
      </c>
      <c r="AE80" s="83"/>
      <c r="AF80" s="77"/>
      <c r="AG80" s="48"/>
      <c r="AH80" s="48"/>
    </row>
    <row r="81" spans="1:34" ht="18" customHeight="1" x14ac:dyDescent="0.25">
      <c r="A81" s="10"/>
      <c r="B81" s="137" t="s">
        <v>8</v>
      </c>
      <c r="C81" s="16"/>
      <c r="D81" s="31" t="s">
        <v>62</v>
      </c>
      <c r="E81" s="26"/>
      <c r="F81" s="26"/>
      <c r="G81" s="26"/>
      <c r="H81" s="171"/>
      <c r="I81" s="109" t="str">
        <f t="shared" si="33"/>
        <v/>
      </c>
      <c r="J81" s="110" t="str">
        <f t="shared" si="26"/>
        <v/>
      </c>
      <c r="L81" s="125"/>
      <c r="N81" s="120">
        <f t="shared" si="34"/>
        <v>0</v>
      </c>
      <c r="O81" s="120">
        <f t="shared" si="35"/>
        <v>0</v>
      </c>
      <c r="P81" s="120" t="str">
        <f t="shared" si="36"/>
        <v>1900/01/00</v>
      </c>
      <c r="Q81" s="120">
        <f t="shared" si="37"/>
        <v>0</v>
      </c>
      <c r="R81" s="120" t="str">
        <f t="shared" si="38"/>
        <v>F</v>
      </c>
      <c r="S81" s="120">
        <f t="shared" si="39"/>
        <v>0</v>
      </c>
      <c r="T81" s="120" t="str">
        <f t="shared" si="40"/>
        <v>0,0,1900/01/00,0,F,0</v>
      </c>
      <c r="V81" s="118" t="str">
        <f t="shared" si="41"/>
        <v>F</v>
      </c>
      <c r="W81" s="118">
        <v>12</v>
      </c>
      <c r="X81" s="130"/>
      <c r="Y81" s="39" t="str">
        <f t="shared" si="27"/>
        <v/>
      </c>
      <c r="Z81" s="42" t="str">
        <f t="shared" si="28"/>
        <v xml:space="preserve">   </v>
      </c>
      <c r="AA81" s="70" t="str">
        <f t="shared" si="29"/>
        <v/>
      </c>
      <c r="AB81" s="67" t="str">
        <f t="shared" si="30"/>
        <v xml:space="preserve"> </v>
      </c>
      <c r="AC81" s="68" t="str">
        <f t="shared" si="31"/>
        <v/>
      </c>
      <c r="AD81" s="69" t="str">
        <f t="shared" si="32"/>
        <v/>
      </c>
      <c r="AE81" s="84"/>
      <c r="AF81" s="78"/>
      <c r="AG81" s="49"/>
      <c r="AH81" s="49"/>
    </row>
    <row r="82" spans="1:34" ht="18" customHeight="1" x14ac:dyDescent="0.25">
      <c r="A82" s="9">
        <v>46</v>
      </c>
      <c r="B82" s="138" t="s">
        <v>128</v>
      </c>
      <c r="C82" s="17" t="s">
        <v>80</v>
      </c>
      <c r="D82" s="29" t="s">
        <v>63</v>
      </c>
      <c r="E82" s="28"/>
      <c r="F82" s="28"/>
      <c r="G82" s="28"/>
      <c r="H82" s="167"/>
      <c r="I82" s="111" t="str">
        <f t="shared" si="33"/>
        <v/>
      </c>
      <c r="J82" s="112" t="str">
        <f t="shared" si="26"/>
        <v/>
      </c>
      <c r="L82" s="125"/>
      <c r="N82" s="120">
        <f t="shared" si="34"/>
        <v>0</v>
      </c>
      <c r="O82" s="120">
        <f t="shared" si="35"/>
        <v>0</v>
      </c>
      <c r="P82" s="120" t="str">
        <f t="shared" si="36"/>
        <v>1900/01/00</v>
      </c>
      <c r="Q82" s="120">
        <f t="shared" si="37"/>
        <v>0</v>
      </c>
      <c r="R82" s="120" t="str">
        <f t="shared" si="38"/>
        <v>M</v>
      </c>
      <c r="S82" s="120">
        <f t="shared" si="39"/>
        <v>0</v>
      </c>
      <c r="T82" s="120" t="str">
        <f t="shared" si="40"/>
        <v>0,0,1900/01/00,0,M,0</v>
      </c>
      <c r="V82" s="118" t="str">
        <f t="shared" si="41"/>
        <v>M</v>
      </c>
      <c r="W82" s="118">
        <v>12</v>
      </c>
      <c r="X82" s="130"/>
      <c r="Y82" s="43">
        <f t="shared" si="27"/>
        <v>46</v>
      </c>
      <c r="Z82" s="40" t="str">
        <f t="shared" si="28"/>
        <v>Open/Male 12U Freestyle 4x50m</v>
      </c>
      <c r="AA82" s="58" t="str">
        <f t="shared" si="29"/>
        <v/>
      </c>
      <c r="AB82" s="59" t="str">
        <f t="shared" si="30"/>
        <v xml:space="preserve"> </v>
      </c>
      <c r="AC82" s="60" t="str">
        <f t="shared" si="31"/>
        <v/>
      </c>
      <c r="AD82" s="61" t="str">
        <f t="shared" si="32"/>
        <v/>
      </c>
      <c r="AE82" s="82"/>
      <c r="AF82" s="76"/>
      <c r="AG82" s="47"/>
      <c r="AH82" s="47"/>
    </row>
    <row r="83" spans="1:34" ht="18" customHeight="1" x14ac:dyDescent="0.25">
      <c r="A83" s="10"/>
      <c r="B83" s="139" t="s">
        <v>8</v>
      </c>
      <c r="C83" s="18"/>
      <c r="D83" s="24" t="s">
        <v>63</v>
      </c>
      <c r="E83" s="21"/>
      <c r="F83" s="21"/>
      <c r="G83" s="21"/>
      <c r="H83" s="169"/>
      <c r="I83" s="113" t="str">
        <f t="shared" si="33"/>
        <v/>
      </c>
      <c r="J83" s="114" t="str">
        <f t="shared" si="26"/>
        <v/>
      </c>
      <c r="L83" s="125"/>
      <c r="N83" s="120">
        <f t="shared" si="34"/>
        <v>0</v>
      </c>
      <c r="O83" s="120">
        <f t="shared" si="35"/>
        <v>0</v>
      </c>
      <c r="P83" s="120" t="str">
        <f t="shared" si="36"/>
        <v>1900/01/00</v>
      </c>
      <c r="Q83" s="120">
        <f t="shared" si="37"/>
        <v>0</v>
      </c>
      <c r="R83" s="120" t="str">
        <f t="shared" si="38"/>
        <v>M</v>
      </c>
      <c r="S83" s="120">
        <f t="shared" si="39"/>
        <v>0</v>
      </c>
      <c r="T83" s="120" t="str">
        <f t="shared" si="40"/>
        <v>0,0,1900/01/00,0,M,0</v>
      </c>
      <c r="V83" s="118" t="str">
        <f t="shared" si="41"/>
        <v>M</v>
      </c>
      <c r="W83" s="118">
        <v>12</v>
      </c>
      <c r="X83" s="130"/>
      <c r="Y83" s="35" t="str">
        <f t="shared" si="27"/>
        <v/>
      </c>
      <c r="Z83" s="41" t="str">
        <f t="shared" si="28"/>
        <v xml:space="preserve">   </v>
      </c>
      <c r="AA83" s="62" t="str">
        <f t="shared" si="29"/>
        <v/>
      </c>
      <c r="AB83" s="63" t="str">
        <f t="shared" si="30"/>
        <v xml:space="preserve"> </v>
      </c>
      <c r="AC83" s="64" t="str">
        <f t="shared" si="31"/>
        <v/>
      </c>
      <c r="AD83" s="65" t="str">
        <f t="shared" si="32"/>
        <v/>
      </c>
      <c r="AE83" s="83"/>
      <c r="AF83" s="77"/>
      <c r="AG83" s="48"/>
      <c r="AH83" s="48"/>
    </row>
    <row r="84" spans="1:34" ht="18" customHeight="1" x14ac:dyDescent="0.25">
      <c r="A84" s="10"/>
      <c r="B84" s="139" t="s">
        <v>8</v>
      </c>
      <c r="C84" s="18"/>
      <c r="D84" s="24" t="s">
        <v>63</v>
      </c>
      <c r="E84" s="23"/>
      <c r="F84" s="23"/>
      <c r="G84" s="23"/>
      <c r="H84" s="170"/>
      <c r="I84" s="113" t="str">
        <f t="shared" si="33"/>
        <v/>
      </c>
      <c r="J84" s="114" t="str">
        <f t="shared" si="26"/>
        <v/>
      </c>
      <c r="L84" s="125"/>
      <c r="N84" s="120">
        <f t="shared" si="34"/>
        <v>0</v>
      </c>
      <c r="O84" s="120">
        <f t="shared" si="35"/>
        <v>0</v>
      </c>
      <c r="P84" s="120" t="str">
        <f t="shared" si="36"/>
        <v>1900/01/00</v>
      </c>
      <c r="Q84" s="120">
        <f t="shared" si="37"/>
        <v>0</v>
      </c>
      <c r="R84" s="120" t="str">
        <f t="shared" si="38"/>
        <v>M</v>
      </c>
      <c r="S84" s="120">
        <f t="shared" si="39"/>
        <v>0</v>
      </c>
      <c r="T84" s="120" t="str">
        <f t="shared" si="40"/>
        <v>0,0,1900/01/00,0,M,0</v>
      </c>
      <c r="V84" s="118" t="str">
        <f t="shared" si="41"/>
        <v>M</v>
      </c>
      <c r="W84" s="118">
        <v>12</v>
      </c>
      <c r="X84" s="130"/>
      <c r="Y84" s="35" t="str">
        <f t="shared" si="27"/>
        <v/>
      </c>
      <c r="Z84" s="41" t="str">
        <f t="shared" si="28"/>
        <v xml:space="preserve">   </v>
      </c>
      <c r="AA84" s="62" t="str">
        <f t="shared" si="29"/>
        <v/>
      </c>
      <c r="AB84" s="63" t="str">
        <f t="shared" si="30"/>
        <v xml:space="preserve"> </v>
      </c>
      <c r="AC84" s="64" t="str">
        <f t="shared" si="31"/>
        <v/>
      </c>
      <c r="AD84" s="65" t="str">
        <f t="shared" si="32"/>
        <v/>
      </c>
      <c r="AE84" s="83"/>
      <c r="AF84" s="77"/>
      <c r="AG84" s="48"/>
      <c r="AH84" s="48"/>
    </row>
    <row r="85" spans="1:34" ht="18" customHeight="1" x14ac:dyDescent="0.25">
      <c r="A85" s="11"/>
      <c r="B85" s="135" t="s">
        <v>8</v>
      </c>
      <c r="C85" s="19"/>
      <c r="D85" s="25" t="s">
        <v>63</v>
      </c>
      <c r="E85" s="26"/>
      <c r="F85" s="26"/>
      <c r="G85" s="26"/>
      <c r="H85" s="171"/>
      <c r="I85" s="109" t="str">
        <f t="shared" si="33"/>
        <v/>
      </c>
      <c r="J85" s="110" t="str">
        <f t="shared" si="26"/>
        <v/>
      </c>
      <c r="L85" s="125"/>
      <c r="N85" s="120">
        <f t="shared" si="34"/>
        <v>0</v>
      </c>
      <c r="O85" s="120">
        <f t="shared" si="35"/>
        <v>0</v>
      </c>
      <c r="P85" s="120" t="str">
        <f t="shared" si="36"/>
        <v>1900/01/00</v>
      </c>
      <c r="Q85" s="120">
        <f t="shared" si="37"/>
        <v>0</v>
      </c>
      <c r="R85" s="120" t="str">
        <f t="shared" si="38"/>
        <v>M</v>
      </c>
      <c r="S85" s="120">
        <f t="shared" si="39"/>
        <v>0</v>
      </c>
      <c r="T85" s="120" t="str">
        <f t="shared" si="40"/>
        <v>0,0,1900/01/00,0,M,0</v>
      </c>
      <c r="V85" s="118" t="str">
        <f t="shared" si="41"/>
        <v>M</v>
      </c>
      <c r="W85" s="118">
        <v>12</v>
      </c>
      <c r="X85" s="130"/>
      <c r="Y85" s="39" t="str">
        <f t="shared" si="27"/>
        <v/>
      </c>
      <c r="Z85" s="42" t="str">
        <f t="shared" si="28"/>
        <v xml:space="preserve">   </v>
      </c>
      <c r="AA85" s="70" t="str">
        <f t="shared" si="29"/>
        <v/>
      </c>
      <c r="AB85" s="67" t="str">
        <f t="shared" si="30"/>
        <v xml:space="preserve"> </v>
      </c>
      <c r="AC85" s="68" t="str">
        <f t="shared" si="31"/>
        <v/>
      </c>
      <c r="AD85" s="69" t="str">
        <f t="shared" si="32"/>
        <v/>
      </c>
      <c r="AE85" s="84"/>
      <c r="AF85" s="78"/>
      <c r="AG85" s="49"/>
      <c r="AH85" s="49"/>
    </row>
    <row r="86" spans="1:34" ht="18" customHeight="1" x14ac:dyDescent="0.25">
      <c r="A86" s="10">
        <v>47</v>
      </c>
      <c r="B86" s="136" t="s">
        <v>139</v>
      </c>
      <c r="C86" s="15" t="s">
        <v>80</v>
      </c>
      <c r="D86" s="27" t="s">
        <v>62</v>
      </c>
      <c r="E86" s="28"/>
      <c r="F86" s="28"/>
      <c r="G86" s="28"/>
      <c r="H86" s="167"/>
      <c r="I86" s="111" t="str">
        <f t="shared" si="33"/>
        <v/>
      </c>
      <c r="J86" s="112" t="str">
        <f t="shared" si="26"/>
        <v/>
      </c>
      <c r="L86" s="125"/>
      <c r="N86" s="120">
        <f t="shared" si="34"/>
        <v>0</v>
      </c>
      <c r="O86" s="120">
        <f t="shared" si="35"/>
        <v>0</v>
      </c>
      <c r="P86" s="120" t="str">
        <f t="shared" si="36"/>
        <v>1900/01/00</v>
      </c>
      <c r="Q86" s="120">
        <f t="shared" si="37"/>
        <v>0</v>
      </c>
      <c r="R86" s="120" t="str">
        <f t="shared" si="38"/>
        <v>F</v>
      </c>
      <c r="S86" s="120">
        <f t="shared" si="39"/>
        <v>0</v>
      </c>
      <c r="T86" s="120" t="str">
        <f t="shared" si="40"/>
        <v>0,0,1900/01/00,0,F,0</v>
      </c>
      <c r="V86" s="118" t="str">
        <f t="shared" si="41"/>
        <v>F</v>
      </c>
      <c r="W86" s="118">
        <v>11</v>
      </c>
      <c r="X86" s="130"/>
      <c r="Y86" s="43">
        <f t="shared" si="27"/>
        <v>47</v>
      </c>
      <c r="Z86" s="40" t="str">
        <f t="shared" si="28"/>
        <v>Female 11U Medley 4x50m</v>
      </c>
      <c r="AA86" s="58" t="str">
        <f t="shared" si="29"/>
        <v/>
      </c>
      <c r="AB86" s="59" t="str">
        <f t="shared" si="30"/>
        <v xml:space="preserve"> </v>
      </c>
      <c r="AC86" s="60" t="str">
        <f t="shared" si="31"/>
        <v/>
      </c>
      <c r="AD86" s="61" t="str">
        <f t="shared" si="32"/>
        <v/>
      </c>
      <c r="AE86" s="82"/>
      <c r="AF86" s="76"/>
      <c r="AG86" s="47"/>
      <c r="AH86" s="47"/>
    </row>
    <row r="87" spans="1:34" ht="18" customHeight="1" x14ac:dyDescent="0.25">
      <c r="A87" s="10"/>
      <c r="B87" s="137" t="s">
        <v>8</v>
      </c>
      <c r="C87" s="16"/>
      <c r="D87" s="22" t="s">
        <v>62</v>
      </c>
      <c r="E87" s="21"/>
      <c r="F87" s="21"/>
      <c r="G87" s="21"/>
      <c r="H87" s="169"/>
      <c r="I87" s="113" t="str">
        <f t="shared" si="33"/>
        <v/>
      </c>
      <c r="J87" s="114" t="str">
        <f t="shared" si="26"/>
        <v/>
      </c>
      <c r="L87" s="125"/>
      <c r="N87" s="120">
        <f t="shared" si="34"/>
        <v>0</v>
      </c>
      <c r="O87" s="120">
        <f t="shared" si="35"/>
        <v>0</v>
      </c>
      <c r="P87" s="120" t="str">
        <f t="shared" si="36"/>
        <v>1900/01/00</v>
      </c>
      <c r="Q87" s="120">
        <f t="shared" si="37"/>
        <v>0</v>
      </c>
      <c r="R87" s="120" t="str">
        <f t="shared" si="38"/>
        <v>F</v>
      </c>
      <c r="S87" s="120">
        <f t="shared" si="39"/>
        <v>0</v>
      </c>
      <c r="T87" s="120" t="str">
        <f t="shared" si="40"/>
        <v>0,0,1900/01/00,0,F,0</v>
      </c>
      <c r="V87" s="118" t="str">
        <f t="shared" si="41"/>
        <v>F</v>
      </c>
      <c r="W87" s="118">
        <v>11</v>
      </c>
      <c r="X87" s="130"/>
      <c r="Y87" s="35" t="str">
        <f t="shared" si="27"/>
        <v/>
      </c>
      <c r="Z87" s="41" t="str">
        <f t="shared" si="28"/>
        <v xml:space="preserve">   </v>
      </c>
      <c r="AA87" s="62" t="str">
        <f t="shared" si="29"/>
        <v/>
      </c>
      <c r="AB87" s="63" t="str">
        <f t="shared" si="30"/>
        <v xml:space="preserve"> </v>
      </c>
      <c r="AC87" s="64" t="str">
        <f t="shared" si="31"/>
        <v/>
      </c>
      <c r="AD87" s="65" t="str">
        <f t="shared" si="32"/>
        <v/>
      </c>
      <c r="AE87" s="83"/>
      <c r="AF87" s="77"/>
      <c r="AG87" s="48"/>
      <c r="AH87" s="48"/>
    </row>
    <row r="88" spans="1:34" ht="18" customHeight="1" x14ac:dyDescent="0.25">
      <c r="A88" s="10"/>
      <c r="B88" s="137" t="s">
        <v>8</v>
      </c>
      <c r="C88" s="16"/>
      <c r="D88" s="22" t="s">
        <v>62</v>
      </c>
      <c r="E88" s="23"/>
      <c r="F88" s="23"/>
      <c r="G88" s="23"/>
      <c r="H88" s="170"/>
      <c r="I88" s="113" t="str">
        <f t="shared" si="33"/>
        <v/>
      </c>
      <c r="J88" s="114" t="str">
        <f t="shared" si="26"/>
        <v/>
      </c>
      <c r="L88" s="125"/>
      <c r="N88" s="120">
        <f t="shared" si="34"/>
        <v>0</v>
      </c>
      <c r="O88" s="120">
        <f t="shared" si="35"/>
        <v>0</v>
      </c>
      <c r="P88" s="120" t="str">
        <f t="shared" si="36"/>
        <v>1900/01/00</v>
      </c>
      <c r="Q88" s="120">
        <f t="shared" si="37"/>
        <v>0</v>
      </c>
      <c r="R88" s="120" t="str">
        <f t="shared" si="38"/>
        <v>F</v>
      </c>
      <c r="S88" s="120">
        <f t="shared" si="39"/>
        <v>0</v>
      </c>
      <c r="T88" s="120" t="str">
        <f t="shared" si="40"/>
        <v>0,0,1900/01/00,0,F,0</v>
      </c>
      <c r="V88" s="118" t="str">
        <f t="shared" si="41"/>
        <v>F</v>
      </c>
      <c r="W88" s="118">
        <v>11</v>
      </c>
      <c r="X88" s="130"/>
      <c r="Y88" s="35" t="str">
        <f t="shared" si="27"/>
        <v/>
      </c>
      <c r="Z88" s="41" t="str">
        <f t="shared" si="28"/>
        <v xml:space="preserve">   </v>
      </c>
      <c r="AA88" s="62" t="str">
        <f t="shared" si="29"/>
        <v/>
      </c>
      <c r="AB88" s="63" t="str">
        <f t="shared" si="30"/>
        <v xml:space="preserve"> </v>
      </c>
      <c r="AC88" s="64" t="str">
        <f t="shared" si="31"/>
        <v/>
      </c>
      <c r="AD88" s="65" t="str">
        <f t="shared" si="32"/>
        <v/>
      </c>
      <c r="AE88" s="83"/>
      <c r="AF88" s="77"/>
      <c r="AG88" s="48"/>
      <c r="AH88" s="48"/>
    </row>
    <row r="89" spans="1:34" ht="18" customHeight="1" x14ac:dyDescent="0.25">
      <c r="A89" s="10"/>
      <c r="B89" s="137" t="s">
        <v>8</v>
      </c>
      <c r="C89" s="16"/>
      <c r="D89" s="31" t="s">
        <v>62</v>
      </c>
      <c r="E89" s="26"/>
      <c r="F89" s="26"/>
      <c r="G89" s="26"/>
      <c r="H89" s="171"/>
      <c r="I89" s="109" t="str">
        <f t="shared" si="33"/>
        <v/>
      </c>
      <c r="J89" s="110" t="str">
        <f t="shared" si="26"/>
        <v/>
      </c>
      <c r="L89" s="125"/>
      <c r="N89" s="120">
        <f t="shared" si="34"/>
        <v>0</v>
      </c>
      <c r="O89" s="120">
        <f t="shared" si="35"/>
        <v>0</v>
      </c>
      <c r="P89" s="120" t="str">
        <f t="shared" si="36"/>
        <v>1900/01/00</v>
      </c>
      <c r="Q89" s="120">
        <f t="shared" si="37"/>
        <v>0</v>
      </c>
      <c r="R89" s="120" t="str">
        <f t="shared" si="38"/>
        <v>F</v>
      </c>
      <c r="S89" s="120">
        <f t="shared" si="39"/>
        <v>0</v>
      </c>
      <c r="T89" s="120" t="str">
        <f t="shared" si="40"/>
        <v>0,0,1900/01/00,0,F,0</v>
      </c>
      <c r="V89" s="118" t="str">
        <f t="shared" si="41"/>
        <v>F</v>
      </c>
      <c r="W89" s="118">
        <v>11</v>
      </c>
      <c r="X89" s="130"/>
      <c r="Y89" s="39" t="str">
        <f t="shared" si="27"/>
        <v/>
      </c>
      <c r="Z89" s="42" t="str">
        <f t="shared" si="28"/>
        <v xml:space="preserve">   </v>
      </c>
      <c r="AA89" s="70" t="str">
        <f t="shared" si="29"/>
        <v/>
      </c>
      <c r="AB89" s="67" t="str">
        <f t="shared" si="30"/>
        <v xml:space="preserve"> </v>
      </c>
      <c r="AC89" s="68" t="str">
        <f t="shared" si="31"/>
        <v/>
      </c>
      <c r="AD89" s="69" t="str">
        <f t="shared" si="32"/>
        <v/>
      </c>
      <c r="AE89" s="84"/>
      <c r="AF89" s="78"/>
      <c r="AG89" s="49"/>
      <c r="AH89" s="49"/>
    </row>
    <row r="90" spans="1:34" ht="18" customHeight="1" x14ac:dyDescent="0.25">
      <c r="A90" s="9">
        <v>48</v>
      </c>
      <c r="B90" s="138" t="s">
        <v>140</v>
      </c>
      <c r="C90" s="17" t="s">
        <v>80</v>
      </c>
      <c r="D90" s="29" t="s">
        <v>63</v>
      </c>
      <c r="E90" s="28"/>
      <c r="F90" s="28"/>
      <c r="G90" s="28"/>
      <c r="H90" s="167"/>
      <c r="I90" s="111" t="str">
        <f t="shared" si="33"/>
        <v/>
      </c>
      <c r="J90" s="112" t="str">
        <f t="shared" si="26"/>
        <v/>
      </c>
      <c r="L90" s="125"/>
      <c r="N90" s="120">
        <f t="shared" si="34"/>
        <v>0</v>
      </c>
      <c r="O90" s="120">
        <f t="shared" si="35"/>
        <v>0</v>
      </c>
      <c r="P90" s="120" t="str">
        <f t="shared" si="36"/>
        <v>1900/01/00</v>
      </c>
      <c r="Q90" s="120">
        <f t="shared" si="37"/>
        <v>0</v>
      </c>
      <c r="R90" s="120" t="str">
        <f t="shared" si="38"/>
        <v>M</v>
      </c>
      <c r="S90" s="120">
        <f t="shared" si="39"/>
        <v>0</v>
      </c>
      <c r="T90" s="120" t="str">
        <f t="shared" si="40"/>
        <v>0,0,1900/01/00,0,M,0</v>
      </c>
      <c r="V90" s="118" t="str">
        <f t="shared" si="41"/>
        <v>M</v>
      </c>
      <c r="W90" s="118">
        <v>11</v>
      </c>
      <c r="X90" s="130"/>
      <c r="Y90" s="43">
        <f t="shared" si="27"/>
        <v>48</v>
      </c>
      <c r="Z90" s="40" t="str">
        <f t="shared" si="28"/>
        <v>Open/Male 11U Medley 4x50m</v>
      </c>
      <c r="AA90" s="58" t="str">
        <f t="shared" si="29"/>
        <v/>
      </c>
      <c r="AB90" s="59" t="str">
        <f t="shared" si="30"/>
        <v xml:space="preserve"> </v>
      </c>
      <c r="AC90" s="60" t="str">
        <f t="shared" si="31"/>
        <v/>
      </c>
      <c r="AD90" s="61" t="str">
        <f t="shared" si="32"/>
        <v/>
      </c>
      <c r="AE90" s="82"/>
      <c r="AF90" s="76"/>
      <c r="AG90" s="47"/>
      <c r="AH90" s="47"/>
    </row>
    <row r="91" spans="1:34" ht="18" customHeight="1" x14ac:dyDescent="0.25">
      <c r="A91" s="10"/>
      <c r="B91" s="139" t="s">
        <v>8</v>
      </c>
      <c r="C91" s="18"/>
      <c r="D91" s="24" t="s">
        <v>63</v>
      </c>
      <c r="E91" s="21"/>
      <c r="F91" s="21"/>
      <c r="G91" s="21"/>
      <c r="H91" s="169"/>
      <c r="I91" s="113" t="str">
        <f t="shared" si="33"/>
        <v/>
      </c>
      <c r="J91" s="114" t="str">
        <f t="shared" si="26"/>
        <v/>
      </c>
      <c r="L91" s="125"/>
      <c r="N91" s="120">
        <f t="shared" si="34"/>
        <v>0</v>
      </c>
      <c r="O91" s="120">
        <f t="shared" si="35"/>
        <v>0</v>
      </c>
      <c r="P91" s="120" t="str">
        <f t="shared" si="36"/>
        <v>1900/01/00</v>
      </c>
      <c r="Q91" s="120">
        <f t="shared" si="37"/>
        <v>0</v>
      </c>
      <c r="R91" s="120" t="str">
        <f t="shared" si="38"/>
        <v>M</v>
      </c>
      <c r="S91" s="120">
        <f t="shared" si="39"/>
        <v>0</v>
      </c>
      <c r="T91" s="120" t="str">
        <f t="shared" si="40"/>
        <v>0,0,1900/01/00,0,M,0</v>
      </c>
      <c r="V91" s="118" t="str">
        <f t="shared" si="41"/>
        <v>M</v>
      </c>
      <c r="W91" s="118">
        <v>11</v>
      </c>
      <c r="X91" s="130"/>
      <c r="Y91" s="35" t="str">
        <f t="shared" si="27"/>
        <v/>
      </c>
      <c r="Z91" s="41" t="str">
        <f t="shared" si="28"/>
        <v xml:space="preserve">   </v>
      </c>
      <c r="AA91" s="62" t="str">
        <f t="shared" si="29"/>
        <v/>
      </c>
      <c r="AB91" s="63" t="str">
        <f t="shared" si="30"/>
        <v xml:space="preserve"> </v>
      </c>
      <c r="AC91" s="64" t="str">
        <f t="shared" si="31"/>
        <v/>
      </c>
      <c r="AD91" s="65" t="str">
        <f t="shared" si="32"/>
        <v/>
      </c>
      <c r="AE91" s="83"/>
      <c r="AF91" s="77"/>
      <c r="AG91" s="48"/>
      <c r="AH91" s="48"/>
    </row>
    <row r="92" spans="1:34" ht="18" customHeight="1" x14ac:dyDescent="0.25">
      <c r="A92" s="10"/>
      <c r="B92" s="139" t="s">
        <v>8</v>
      </c>
      <c r="C92" s="18"/>
      <c r="D92" s="24" t="s">
        <v>63</v>
      </c>
      <c r="E92" s="23"/>
      <c r="F92" s="23"/>
      <c r="G92" s="23"/>
      <c r="H92" s="170"/>
      <c r="I92" s="113" t="str">
        <f t="shared" si="33"/>
        <v/>
      </c>
      <c r="J92" s="114" t="str">
        <f t="shared" si="26"/>
        <v/>
      </c>
      <c r="L92" s="125"/>
      <c r="N92" s="120">
        <f t="shared" si="34"/>
        <v>0</v>
      </c>
      <c r="O92" s="120">
        <f t="shared" si="35"/>
        <v>0</v>
      </c>
      <c r="P92" s="120" t="str">
        <f t="shared" si="36"/>
        <v>1900/01/00</v>
      </c>
      <c r="Q92" s="120">
        <f t="shared" si="37"/>
        <v>0</v>
      </c>
      <c r="R92" s="120" t="str">
        <f t="shared" si="38"/>
        <v>M</v>
      </c>
      <c r="S92" s="120">
        <f t="shared" si="39"/>
        <v>0</v>
      </c>
      <c r="T92" s="120" t="str">
        <f t="shared" si="40"/>
        <v>0,0,1900/01/00,0,M,0</v>
      </c>
      <c r="V92" s="118" t="str">
        <f t="shared" si="41"/>
        <v>M</v>
      </c>
      <c r="W92" s="118">
        <v>11</v>
      </c>
      <c r="X92" s="130"/>
      <c r="Y92" s="35" t="str">
        <f t="shared" si="27"/>
        <v/>
      </c>
      <c r="Z92" s="41" t="str">
        <f t="shared" si="28"/>
        <v xml:space="preserve">   </v>
      </c>
      <c r="AA92" s="62" t="str">
        <f t="shared" si="29"/>
        <v/>
      </c>
      <c r="AB92" s="63" t="str">
        <f t="shared" si="30"/>
        <v xml:space="preserve"> </v>
      </c>
      <c r="AC92" s="64" t="str">
        <f t="shared" si="31"/>
        <v/>
      </c>
      <c r="AD92" s="65" t="str">
        <f t="shared" si="32"/>
        <v/>
      </c>
      <c r="AE92" s="83"/>
      <c r="AF92" s="77"/>
      <c r="AG92" s="48"/>
      <c r="AH92" s="48"/>
    </row>
    <row r="93" spans="1:34" ht="18" customHeight="1" x14ac:dyDescent="0.25">
      <c r="A93" s="11"/>
      <c r="B93" s="135" t="s">
        <v>8</v>
      </c>
      <c r="C93" s="19"/>
      <c r="D93" s="25" t="s">
        <v>63</v>
      </c>
      <c r="E93" s="26"/>
      <c r="F93" s="26"/>
      <c r="G93" s="26"/>
      <c r="H93" s="171"/>
      <c r="I93" s="109" t="str">
        <f t="shared" si="33"/>
        <v/>
      </c>
      <c r="J93" s="110" t="str">
        <f t="shared" si="26"/>
        <v/>
      </c>
      <c r="L93" s="125"/>
      <c r="N93" s="120">
        <f t="shared" si="34"/>
        <v>0</v>
      </c>
      <c r="O93" s="120">
        <f t="shared" si="35"/>
        <v>0</v>
      </c>
      <c r="P93" s="120" t="str">
        <f t="shared" si="36"/>
        <v>1900/01/00</v>
      </c>
      <c r="Q93" s="120">
        <f t="shared" si="37"/>
        <v>0</v>
      </c>
      <c r="R93" s="120" t="str">
        <f t="shared" si="38"/>
        <v>M</v>
      </c>
      <c r="S93" s="120">
        <f t="shared" si="39"/>
        <v>0</v>
      </c>
      <c r="T93" s="120" t="str">
        <f t="shared" si="40"/>
        <v>0,0,1900/01/00,0,M,0</v>
      </c>
      <c r="V93" s="118" t="str">
        <f t="shared" si="41"/>
        <v>M</v>
      </c>
      <c r="W93" s="118">
        <v>11</v>
      </c>
      <c r="X93" s="130"/>
      <c r="Y93" s="39" t="str">
        <f t="shared" si="27"/>
        <v/>
      </c>
      <c r="Z93" s="42" t="str">
        <f t="shared" si="28"/>
        <v xml:space="preserve">   </v>
      </c>
      <c r="AA93" s="70" t="str">
        <f t="shared" si="29"/>
        <v/>
      </c>
      <c r="AB93" s="67" t="str">
        <f t="shared" si="30"/>
        <v xml:space="preserve"> </v>
      </c>
      <c r="AC93" s="68" t="str">
        <f t="shared" si="31"/>
        <v/>
      </c>
      <c r="AD93" s="69" t="str">
        <f t="shared" si="32"/>
        <v/>
      </c>
      <c r="AE93" s="84"/>
      <c r="AF93" s="78"/>
      <c r="AG93" s="49"/>
      <c r="AH93" s="49"/>
    </row>
    <row r="94" spans="1:34" ht="18" customHeight="1" x14ac:dyDescent="0.25">
      <c r="A94" s="10">
        <v>49</v>
      </c>
      <c r="B94" s="136" t="s">
        <v>121</v>
      </c>
      <c r="C94" s="15" t="s">
        <v>80</v>
      </c>
      <c r="D94" s="27" t="s">
        <v>62</v>
      </c>
      <c r="E94" s="28"/>
      <c r="F94" s="28"/>
      <c r="G94" s="28"/>
      <c r="H94" s="167"/>
      <c r="I94" s="111" t="str">
        <f t="shared" si="33"/>
        <v/>
      </c>
      <c r="J94" s="112" t="str">
        <f t="shared" si="26"/>
        <v/>
      </c>
      <c r="L94" s="125"/>
      <c r="N94" s="120">
        <f t="shared" si="34"/>
        <v>0</v>
      </c>
      <c r="O94" s="120">
        <f t="shared" si="35"/>
        <v>0</v>
      </c>
      <c r="P94" s="120" t="str">
        <f t="shared" si="36"/>
        <v>1900/01/00</v>
      </c>
      <c r="Q94" s="120">
        <f t="shared" si="37"/>
        <v>0</v>
      </c>
      <c r="R94" s="120" t="str">
        <f t="shared" si="38"/>
        <v>F</v>
      </c>
      <c r="S94" s="120">
        <f t="shared" si="39"/>
        <v>0</v>
      </c>
      <c r="T94" s="120" t="str">
        <f t="shared" si="40"/>
        <v>0,0,1900/01/00,0,F,0</v>
      </c>
      <c r="V94" s="118" t="str">
        <f t="shared" si="41"/>
        <v>F</v>
      </c>
      <c r="W94" s="118">
        <v>13</v>
      </c>
      <c r="X94" s="130"/>
      <c r="Y94" s="43">
        <f t="shared" si="27"/>
        <v>49</v>
      </c>
      <c r="Z94" s="40" t="str">
        <f t="shared" si="28"/>
        <v>Female 13U Freestyle 4x50m</v>
      </c>
      <c r="AA94" s="58" t="str">
        <f t="shared" si="29"/>
        <v/>
      </c>
      <c r="AB94" s="59" t="str">
        <f t="shared" si="30"/>
        <v xml:space="preserve"> </v>
      </c>
      <c r="AC94" s="60" t="str">
        <f t="shared" si="31"/>
        <v/>
      </c>
      <c r="AD94" s="61" t="str">
        <f t="shared" si="32"/>
        <v/>
      </c>
      <c r="AE94" s="82"/>
      <c r="AF94" s="76"/>
      <c r="AG94" s="47"/>
      <c r="AH94" s="47"/>
    </row>
    <row r="95" spans="1:34" ht="18" customHeight="1" x14ac:dyDescent="0.25">
      <c r="A95" s="10"/>
      <c r="B95" s="137" t="s">
        <v>8</v>
      </c>
      <c r="C95" s="16"/>
      <c r="D95" s="22" t="s">
        <v>62</v>
      </c>
      <c r="E95" s="21"/>
      <c r="F95" s="21"/>
      <c r="G95" s="21"/>
      <c r="H95" s="169"/>
      <c r="I95" s="113" t="str">
        <f t="shared" si="33"/>
        <v/>
      </c>
      <c r="J95" s="114" t="str">
        <f t="shared" si="26"/>
        <v/>
      </c>
      <c r="L95" s="125"/>
      <c r="N95" s="120">
        <f t="shared" si="34"/>
        <v>0</v>
      </c>
      <c r="O95" s="120">
        <f t="shared" si="35"/>
        <v>0</v>
      </c>
      <c r="P95" s="120" t="str">
        <f t="shared" si="36"/>
        <v>1900/01/00</v>
      </c>
      <c r="Q95" s="120">
        <f t="shared" si="37"/>
        <v>0</v>
      </c>
      <c r="R95" s="120" t="str">
        <f t="shared" si="38"/>
        <v>F</v>
      </c>
      <c r="S95" s="120">
        <f t="shared" si="39"/>
        <v>0</v>
      </c>
      <c r="T95" s="120" t="str">
        <f t="shared" si="40"/>
        <v>0,0,1900/01/00,0,F,0</v>
      </c>
      <c r="V95" s="118" t="str">
        <f t="shared" si="41"/>
        <v>F</v>
      </c>
      <c r="W95" s="118">
        <v>13</v>
      </c>
      <c r="X95" s="130"/>
      <c r="Y95" s="35" t="str">
        <f t="shared" si="27"/>
        <v/>
      </c>
      <c r="Z95" s="41" t="str">
        <f t="shared" si="28"/>
        <v xml:space="preserve">   </v>
      </c>
      <c r="AA95" s="62" t="str">
        <f t="shared" si="29"/>
        <v/>
      </c>
      <c r="AB95" s="63" t="str">
        <f t="shared" si="30"/>
        <v xml:space="preserve"> </v>
      </c>
      <c r="AC95" s="64" t="str">
        <f t="shared" si="31"/>
        <v/>
      </c>
      <c r="AD95" s="65" t="str">
        <f t="shared" si="32"/>
        <v/>
      </c>
      <c r="AE95" s="83"/>
      <c r="AF95" s="77"/>
      <c r="AG95" s="48"/>
      <c r="AH95" s="48"/>
    </row>
    <row r="96" spans="1:34" ht="18" customHeight="1" x14ac:dyDescent="0.25">
      <c r="A96" s="10"/>
      <c r="B96" s="137" t="s">
        <v>8</v>
      </c>
      <c r="C96" s="16"/>
      <c r="D96" s="22" t="s">
        <v>62</v>
      </c>
      <c r="E96" s="23"/>
      <c r="F96" s="23"/>
      <c r="G96" s="23"/>
      <c r="H96" s="170"/>
      <c r="I96" s="113" t="str">
        <f t="shared" si="33"/>
        <v/>
      </c>
      <c r="J96" s="114" t="str">
        <f t="shared" si="26"/>
        <v/>
      </c>
      <c r="L96" s="125"/>
      <c r="N96" s="120">
        <f t="shared" si="34"/>
        <v>0</v>
      </c>
      <c r="O96" s="120">
        <f t="shared" si="35"/>
        <v>0</v>
      </c>
      <c r="P96" s="120" t="str">
        <f t="shared" si="36"/>
        <v>1900/01/00</v>
      </c>
      <c r="Q96" s="120">
        <f t="shared" si="37"/>
        <v>0</v>
      </c>
      <c r="R96" s="120" t="str">
        <f t="shared" si="38"/>
        <v>F</v>
      </c>
      <c r="S96" s="120">
        <f t="shared" si="39"/>
        <v>0</v>
      </c>
      <c r="T96" s="120" t="str">
        <f t="shared" si="40"/>
        <v>0,0,1900/01/00,0,F,0</v>
      </c>
      <c r="V96" s="118" t="str">
        <f t="shared" si="41"/>
        <v>F</v>
      </c>
      <c r="W96" s="118">
        <v>13</v>
      </c>
      <c r="X96" s="130"/>
      <c r="Y96" s="35" t="str">
        <f t="shared" si="27"/>
        <v/>
      </c>
      <c r="Z96" s="41" t="str">
        <f t="shared" si="28"/>
        <v xml:space="preserve">   </v>
      </c>
      <c r="AA96" s="62" t="str">
        <f t="shared" si="29"/>
        <v/>
      </c>
      <c r="AB96" s="63" t="str">
        <f t="shared" si="30"/>
        <v xml:space="preserve"> </v>
      </c>
      <c r="AC96" s="64" t="str">
        <f t="shared" si="31"/>
        <v/>
      </c>
      <c r="AD96" s="65" t="str">
        <f t="shared" si="32"/>
        <v/>
      </c>
      <c r="AE96" s="83"/>
      <c r="AF96" s="77"/>
      <c r="AG96" s="48"/>
      <c r="AH96" s="48"/>
    </row>
    <row r="97" spans="1:34" ht="18" customHeight="1" x14ac:dyDescent="0.25">
      <c r="A97" s="10"/>
      <c r="B97" s="137" t="s">
        <v>8</v>
      </c>
      <c r="C97" s="16"/>
      <c r="D97" s="31" t="s">
        <v>62</v>
      </c>
      <c r="E97" s="26"/>
      <c r="F97" s="26"/>
      <c r="G97" s="26"/>
      <c r="H97" s="171"/>
      <c r="I97" s="109" t="str">
        <f t="shared" si="33"/>
        <v/>
      </c>
      <c r="J97" s="110" t="str">
        <f t="shared" si="26"/>
        <v/>
      </c>
      <c r="L97" s="125"/>
      <c r="N97" s="120">
        <f t="shared" si="34"/>
        <v>0</v>
      </c>
      <c r="O97" s="120">
        <f t="shared" si="35"/>
        <v>0</v>
      </c>
      <c r="P97" s="120" t="str">
        <f t="shared" si="36"/>
        <v>1900/01/00</v>
      </c>
      <c r="Q97" s="120">
        <f t="shared" si="37"/>
        <v>0</v>
      </c>
      <c r="R97" s="120" t="str">
        <f t="shared" si="38"/>
        <v>F</v>
      </c>
      <c r="S97" s="120">
        <f t="shared" si="39"/>
        <v>0</v>
      </c>
      <c r="T97" s="120" t="str">
        <f t="shared" si="40"/>
        <v>0,0,1900/01/00,0,F,0</v>
      </c>
      <c r="V97" s="118" t="str">
        <f t="shared" si="41"/>
        <v>F</v>
      </c>
      <c r="W97" s="118">
        <v>13</v>
      </c>
      <c r="X97" s="130"/>
      <c r="Y97" s="39" t="str">
        <f t="shared" si="27"/>
        <v/>
      </c>
      <c r="Z97" s="42" t="str">
        <f t="shared" si="28"/>
        <v xml:space="preserve">   </v>
      </c>
      <c r="AA97" s="70" t="str">
        <f t="shared" si="29"/>
        <v/>
      </c>
      <c r="AB97" s="67" t="str">
        <f t="shared" si="30"/>
        <v xml:space="preserve"> </v>
      </c>
      <c r="AC97" s="68" t="str">
        <f t="shared" si="31"/>
        <v/>
      </c>
      <c r="AD97" s="69" t="str">
        <f t="shared" si="32"/>
        <v/>
      </c>
      <c r="AE97" s="84"/>
      <c r="AF97" s="78"/>
      <c r="AG97" s="49"/>
      <c r="AH97" s="49"/>
    </row>
    <row r="98" spans="1:34" ht="18" customHeight="1" x14ac:dyDescent="0.25">
      <c r="A98" s="9">
        <v>50</v>
      </c>
      <c r="B98" s="138" t="s">
        <v>122</v>
      </c>
      <c r="C98" s="17" t="s">
        <v>80</v>
      </c>
      <c r="D98" s="29" t="s">
        <v>63</v>
      </c>
      <c r="E98" s="28"/>
      <c r="F98" s="28"/>
      <c r="G98" s="28"/>
      <c r="H98" s="167"/>
      <c r="I98" s="111" t="str">
        <f t="shared" si="33"/>
        <v/>
      </c>
      <c r="J98" s="112" t="str">
        <f t="shared" si="26"/>
        <v/>
      </c>
      <c r="L98" s="125"/>
      <c r="N98" s="120">
        <f t="shared" si="34"/>
        <v>0</v>
      </c>
      <c r="O98" s="120">
        <f t="shared" si="35"/>
        <v>0</v>
      </c>
      <c r="P98" s="120" t="str">
        <f t="shared" si="36"/>
        <v>1900/01/00</v>
      </c>
      <c r="Q98" s="120">
        <f t="shared" si="37"/>
        <v>0</v>
      </c>
      <c r="R98" s="120" t="str">
        <f t="shared" si="38"/>
        <v>M</v>
      </c>
      <c r="S98" s="120">
        <f t="shared" si="39"/>
        <v>0</v>
      </c>
      <c r="T98" s="120" t="str">
        <f t="shared" si="40"/>
        <v>0,0,1900/01/00,0,M,0</v>
      </c>
      <c r="V98" s="118" t="str">
        <f t="shared" si="41"/>
        <v>M</v>
      </c>
      <c r="W98" s="118">
        <v>13</v>
      </c>
      <c r="X98" s="130"/>
      <c r="Y98" s="43">
        <f t="shared" si="27"/>
        <v>50</v>
      </c>
      <c r="Z98" s="40" t="str">
        <f t="shared" si="28"/>
        <v>Open/Male 13U Freestyle 4x50m</v>
      </c>
      <c r="AA98" s="58" t="str">
        <f t="shared" si="29"/>
        <v/>
      </c>
      <c r="AB98" s="59" t="str">
        <f t="shared" si="30"/>
        <v xml:space="preserve"> </v>
      </c>
      <c r="AC98" s="60" t="str">
        <f t="shared" si="31"/>
        <v/>
      </c>
      <c r="AD98" s="61" t="str">
        <f t="shared" si="32"/>
        <v/>
      </c>
      <c r="AE98" s="82"/>
      <c r="AF98" s="76"/>
      <c r="AG98" s="47"/>
      <c r="AH98" s="47"/>
    </row>
    <row r="99" spans="1:34" ht="18" customHeight="1" x14ac:dyDescent="0.25">
      <c r="A99" s="10"/>
      <c r="B99" s="139" t="s">
        <v>8</v>
      </c>
      <c r="C99" s="18"/>
      <c r="D99" s="24" t="s">
        <v>63</v>
      </c>
      <c r="E99" s="21"/>
      <c r="F99" s="21"/>
      <c r="G99" s="21"/>
      <c r="H99" s="169"/>
      <c r="I99" s="113" t="str">
        <f t="shared" si="33"/>
        <v/>
      </c>
      <c r="J99" s="114" t="str">
        <f t="shared" si="26"/>
        <v/>
      </c>
      <c r="L99" s="125"/>
      <c r="N99" s="120">
        <f t="shared" si="34"/>
        <v>0</v>
      </c>
      <c r="O99" s="120">
        <f t="shared" si="35"/>
        <v>0</v>
      </c>
      <c r="P99" s="120" t="str">
        <f t="shared" si="36"/>
        <v>1900/01/00</v>
      </c>
      <c r="Q99" s="120">
        <f t="shared" si="37"/>
        <v>0</v>
      </c>
      <c r="R99" s="120" t="str">
        <f t="shared" si="38"/>
        <v>M</v>
      </c>
      <c r="S99" s="120">
        <f t="shared" si="39"/>
        <v>0</v>
      </c>
      <c r="T99" s="120" t="str">
        <f t="shared" si="40"/>
        <v>0,0,1900/01/00,0,M,0</v>
      </c>
      <c r="V99" s="118" t="str">
        <f t="shared" si="41"/>
        <v>M</v>
      </c>
      <c r="W99" s="118">
        <v>13</v>
      </c>
      <c r="X99" s="130"/>
      <c r="Y99" s="35" t="str">
        <f t="shared" si="27"/>
        <v/>
      </c>
      <c r="Z99" s="41" t="str">
        <f t="shared" si="28"/>
        <v xml:space="preserve">   </v>
      </c>
      <c r="AA99" s="62" t="str">
        <f t="shared" si="29"/>
        <v/>
      </c>
      <c r="AB99" s="63" t="str">
        <f t="shared" si="30"/>
        <v xml:space="preserve"> </v>
      </c>
      <c r="AC99" s="64" t="str">
        <f t="shared" si="31"/>
        <v/>
      </c>
      <c r="AD99" s="65" t="str">
        <f t="shared" si="32"/>
        <v/>
      </c>
      <c r="AE99" s="83"/>
      <c r="AF99" s="77"/>
      <c r="AG99" s="48"/>
      <c r="AH99" s="48"/>
    </row>
    <row r="100" spans="1:34" ht="18" customHeight="1" x14ac:dyDescent="0.25">
      <c r="A100" s="10"/>
      <c r="B100" s="139" t="s">
        <v>8</v>
      </c>
      <c r="C100" s="18"/>
      <c r="D100" s="24" t="s">
        <v>63</v>
      </c>
      <c r="E100" s="23"/>
      <c r="F100" s="23"/>
      <c r="G100" s="23"/>
      <c r="H100" s="170"/>
      <c r="I100" s="113" t="str">
        <f t="shared" si="33"/>
        <v/>
      </c>
      <c r="J100" s="114" t="str">
        <f t="shared" ref="J100:J109" si="42">IF(I100&lt;&gt;"",IF(I100&lt;=W100,"OK","NOT ELIGIBLE"),"")</f>
        <v/>
      </c>
      <c r="L100" s="125"/>
      <c r="N100" s="120">
        <f t="shared" si="34"/>
        <v>0</v>
      </c>
      <c r="O100" s="120">
        <f t="shared" si="35"/>
        <v>0</v>
      </c>
      <c r="P100" s="120" t="str">
        <f t="shared" si="36"/>
        <v>1900/01/00</v>
      </c>
      <c r="Q100" s="120">
        <f t="shared" si="37"/>
        <v>0</v>
      </c>
      <c r="R100" s="120" t="str">
        <f t="shared" si="38"/>
        <v>M</v>
      </c>
      <c r="S100" s="120">
        <f t="shared" si="39"/>
        <v>0</v>
      </c>
      <c r="T100" s="120" t="str">
        <f t="shared" si="40"/>
        <v>0,0,1900/01/00,0,M,0</v>
      </c>
      <c r="V100" s="118" t="str">
        <f t="shared" si="41"/>
        <v>M</v>
      </c>
      <c r="W100" s="118">
        <v>13</v>
      </c>
      <c r="X100" s="130"/>
      <c r="Y100" s="35" t="str">
        <f t="shared" ref="Y100:Y109" si="43">IF(A100&lt;&gt;"",A100,"")</f>
        <v/>
      </c>
      <c r="Z100" s="41" t="str">
        <f t="shared" si="28"/>
        <v xml:space="preserve">   </v>
      </c>
      <c r="AA100" s="62" t="str">
        <f t="shared" ref="AA100:AA109" si="44">IF(E100&lt;&gt;"",E100,"")</f>
        <v/>
      </c>
      <c r="AB100" s="63" t="str">
        <f t="shared" ref="AB100:AB109" si="45">F100&amp;" "&amp;G100</f>
        <v xml:space="preserve"> </v>
      </c>
      <c r="AC100" s="64" t="str">
        <f t="shared" ref="AC100:AC109" si="46">IF(H100&lt;&gt;"",H100,"")</f>
        <v/>
      </c>
      <c r="AD100" s="65" t="str">
        <f t="shared" ref="AD100:AD109" si="47">I100</f>
        <v/>
      </c>
      <c r="AE100" s="83"/>
      <c r="AF100" s="77"/>
      <c r="AG100" s="48"/>
      <c r="AH100" s="48"/>
    </row>
    <row r="101" spans="1:34" ht="18" customHeight="1" x14ac:dyDescent="0.25">
      <c r="A101" s="11"/>
      <c r="B101" s="14" t="s">
        <v>8</v>
      </c>
      <c r="C101" s="19"/>
      <c r="D101" s="25" t="s">
        <v>63</v>
      </c>
      <c r="E101" s="26"/>
      <c r="F101" s="26"/>
      <c r="G101" s="26"/>
      <c r="H101" s="171"/>
      <c r="I101" s="109" t="str">
        <f t="shared" si="33"/>
        <v/>
      </c>
      <c r="J101" s="110" t="str">
        <f t="shared" si="42"/>
        <v/>
      </c>
      <c r="L101" s="125"/>
      <c r="N101" s="120">
        <f t="shared" si="34"/>
        <v>0</v>
      </c>
      <c r="O101" s="120">
        <f t="shared" si="35"/>
        <v>0</v>
      </c>
      <c r="P101" s="120" t="str">
        <f t="shared" si="36"/>
        <v>1900/01/00</v>
      </c>
      <c r="Q101" s="120">
        <f t="shared" si="37"/>
        <v>0</v>
      </c>
      <c r="R101" s="120" t="str">
        <f t="shared" si="38"/>
        <v>M</v>
      </c>
      <c r="S101" s="120">
        <f t="shared" si="39"/>
        <v>0</v>
      </c>
      <c r="T101" s="120" t="str">
        <f t="shared" si="40"/>
        <v>0,0,1900/01/00,0,M,0</v>
      </c>
      <c r="V101" s="118" t="str">
        <f t="shared" si="41"/>
        <v>M</v>
      </c>
      <c r="W101" s="118">
        <v>13</v>
      </c>
      <c r="X101" s="130"/>
      <c r="Y101" s="39" t="str">
        <f t="shared" si="43"/>
        <v/>
      </c>
      <c r="Z101" s="42" t="str">
        <f t="shared" si="28"/>
        <v xml:space="preserve">   </v>
      </c>
      <c r="AA101" s="70" t="str">
        <f t="shared" si="44"/>
        <v/>
      </c>
      <c r="AB101" s="67" t="str">
        <f t="shared" si="45"/>
        <v xml:space="preserve"> </v>
      </c>
      <c r="AC101" s="68" t="str">
        <f t="shared" si="46"/>
        <v/>
      </c>
      <c r="AD101" s="69" t="str">
        <f t="shared" si="47"/>
        <v/>
      </c>
      <c r="AE101" s="84"/>
      <c r="AF101" s="78"/>
      <c r="AG101" s="49"/>
      <c r="AH101" s="49"/>
    </row>
    <row r="102" spans="1:34" ht="18" customHeight="1" x14ac:dyDescent="0.25">
      <c r="A102" s="9">
        <v>51</v>
      </c>
      <c r="B102" s="32" t="s">
        <v>83</v>
      </c>
      <c r="C102" s="140" t="s">
        <v>141</v>
      </c>
      <c r="D102" s="20" t="s">
        <v>62</v>
      </c>
      <c r="E102" s="28"/>
      <c r="F102" s="28"/>
      <c r="G102" s="28"/>
      <c r="H102" s="167"/>
      <c r="I102" s="111" t="str">
        <f t="shared" si="33"/>
        <v/>
      </c>
      <c r="J102" s="112" t="str">
        <f t="shared" si="42"/>
        <v/>
      </c>
      <c r="L102" s="125"/>
      <c r="N102" s="120">
        <f t="shared" si="34"/>
        <v>0</v>
      </c>
      <c r="O102" s="120">
        <f t="shared" si="35"/>
        <v>0</v>
      </c>
      <c r="P102" s="120" t="str">
        <f t="shared" si="36"/>
        <v>1900/01/00</v>
      </c>
      <c r="Q102" s="120">
        <f t="shared" si="37"/>
        <v>0</v>
      </c>
      <c r="R102" s="120" t="str">
        <f t="shared" si="38"/>
        <v>F</v>
      </c>
      <c r="S102" s="120">
        <f t="shared" si="39"/>
        <v>0</v>
      </c>
      <c r="T102" s="120" t="str">
        <f t="shared" si="40"/>
        <v>0,0,1900/01/00,0,F,0</v>
      </c>
      <c r="V102" s="118" t="str">
        <f t="shared" si="41"/>
        <v>F</v>
      </c>
      <c r="W102" s="118">
        <v>10</v>
      </c>
      <c r="X102" s="130"/>
      <c r="Y102" s="43">
        <f t="shared" si="43"/>
        <v>51</v>
      </c>
      <c r="Z102" s="40" t="str">
        <f t="shared" ref="Z102:Z109" si="48">IF(B102&lt;&gt;"",B102,"")</f>
        <v>Mixed Freestyle 8x50m</v>
      </c>
      <c r="AA102" s="62" t="str">
        <f t="shared" si="44"/>
        <v/>
      </c>
      <c r="AB102" s="63" t="str">
        <f t="shared" si="45"/>
        <v xml:space="preserve"> </v>
      </c>
      <c r="AC102" s="64" t="str">
        <f t="shared" si="46"/>
        <v/>
      </c>
      <c r="AD102" s="65" t="str">
        <f t="shared" si="47"/>
        <v/>
      </c>
      <c r="AE102" s="83"/>
      <c r="AF102" s="77"/>
      <c r="AG102" s="48"/>
      <c r="AH102" s="48"/>
    </row>
    <row r="103" spans="1:34" ht="18" customHeight="1" x14ac:dyDescent="0.25">
      <c r="A103" s="10"/>
      <c r="B103" s="32"/>
      <c r="C103" s="143" t="s">
        <v>142</v>
      </c>
      <c r="D103" s="24" t="s">
        <v>63</v>
      </c>
      <c r="E103" s="21"/>
      <c r="F103" s="21"/>
      <c r="G103" s="21"/>
      <c r="H103" s="169"/>
      <c r="I103" s="113" t="str">
        <f t="shared" si="33"/>
        <v/>
      </c>
      <c r="J103" s="114" t="str">
        <f t="shared" si="42"/>
        <v/>
      </c>
      <c r="L103" s="125"/>
      <c r="N103" s="120">
        <f t="shared" si="34"/>
        <v>0</v>
      </c>
      <c r="O103" s="120">
        <f t="shared" si="35"/>
        <v>0</v>
      </c>
      <c r="P103" s="120" t="str">
        <f t="shared" si="36"/>
        <v>1900/01/00</v>
      </c>
      <c r="Q103" s="120">
        <f t="shared" si="37"/>
        <v>0</v>
      </c>
      <c r="R103" s="120" t="str">
        <f t="shared" si="38"/>
        <v>M</v>
      </c>
      <c r="S103" s="120">
        <f t="shared" si="39"/>
        <v>0</v>
      </c>
      <c r="T103" s="120" t="str">
        <f t="shared" si="40"/>
        <v>0,0,1900/01/00,0,M,0</v>
      </c>
      <c r="V103" s="118" t="str">
        <f t="shared" si="41"/>
        <v>M</v>
      </c>
      <c r="W103" s="118">
        <v>10</v>
      </c>
      <c r="X103" s="130"/>
      <c r="Y103" s="35" t="str">
        <f t="shared" si="43"/>
        <v/>
      </c>
      <c r="Z103" s="41" t="str">
        <f t="shared" si="48"/>
        <v/>
      </c>
      <c r="AA103" s="62" t="str">
        <f t="shared" si="44"/>
        <v/>
      </c>
      <c r="AB103" s="63" t="str">
        <f t="shared" si="45"/>
        <v xml:space="preserve"> </v>
      </c>
      <c r="AC103" s="64" t="str">
        <f t="shared" si="46"/>
        <v/>
      </c>
      <c r="AD103" s="65" t="str">
        <f t="shared" si="47"/>
        <v/>
      </c>
      <c r="AE103" s="83"/>
      <c r="AF103" s="77"/>
      <c r="AG103" s="48"/>
      <c r="AH103" s="48"/>
    </row>
    <row r="104" spans="1:34" ht="18" customHeight="1" x14ac:dyDescent="0.25">
      <c r="A104" s="10"/>
      <c r="B104" s="32"/>
      <c r="C104" s="144" t="s">
        <v>143</v>
      </c>
      <c r="D104" s="22" t="s">
        <v>62</v>
      </c>
      <c r="E104" s="21"/>
      <c r="F104" s="21"/>
      <c r="G104" s="21"/>
      <c r="H104" s="169"/>
      <c r="I104" s="113" t="str">
        <f t="shared" ref="I104:I109" si="49">IF(H104&lt;&gt;"",DATEDIF(H104,$I$2,"Y"),"")</f>
        <v/>
      </c>
      <c r="J104" s="114" t="str">
        <f t="shared" si="42"/>
        <v/>
      </c>
      <c r="L104" s="125"/>
      <c r="N104" s="120">
        <f t="shared" si="34"/>
        <v>0</v>
      </c>
      <c r="O104" s="120">
        <f t="shared" si="35"/>
        <v>0</v>
      </c>
      <c r="P104" s="120" t="str">
        <f t="shared" si="36"/>
        <v>1900/01/00</v>
      </c>
      <c r="Q104" s="120">
        <f t="shared" si="37"/>
        <v>0</v>
      </c>
      <c r="R104" s="120" t="str">
        <f t="shared" si="38"/>
        <v>F</v>
      </c>
      <c r="S104" s="120">
        <f t="shared" si="39"/>
        <v>0</v>
      </c>
      <c r="T104" s="120" t="str">
        <f t="shared" si="40"/>
        <v>0,0,1900/01/00,0,F,0</v>
      </c>
      <c r="V104" s="118" t="str">
        <f t="shared" si="41"/>
        <v>F</v>
      </c>
      <c r="W104" s="118">
        <v>11</v>
      </c>
      <c r="X104" s="130"/>
      <c r="Y104" s="35" t="str">
        <f t="shared" si="43"/>
        <v/>
      </c>
      <c r="Z104" s="41" t="str">
        <f t="shared" si="48"/>
        <v/>
      </c>
      <c r="AA104" s="62" t="str">
        <f t="shared" si="44"/>
        <v/>
      </c>
      <c r="AB104" s="63" t="str">
        <f t="shared" si="45"/>
        <v xml:space="preserve"> </v>
      </c>
      <c r="AC104" s="64" t="str">
        <f t="shared" si="46"/>
        <v/>
      </c>
      <c r="AD104" s="65" t="str">
        <f t="shared" si="47"/>
        <v/>
      </c>
      <c r="AE104" s="83"/>
      <c r="AF104" s="77"/>
      <c r="AG104" s="48"/>
      <c r="AH104" s="48"/>
    </row>
    <row r="105" spans="1:34" ht="18" customHeight="1" x14ac:dyDescent="0.25">
      <c r="A105" s="10"/>
      <c r="B105" s="32"/>
      <c r="C105" s="143" t="s">
        <v>144</v>
      </c>
      <c r="D105" s="24" t="s">
        <v>63</v>
      </c>
      <c r="E105" s="21"/>
      <c r="F105" s="21"/>
      <c r="G105" s="21"/>
      <c r="H105" s="169"/>
      <c r="I105" s="113" t="str">
        <f t="shared" si="49"/>
        <v/>
      </c>
      <c r="J105" s="114" t="str">
        <f t="shared" si="42"/>
        <v/>
      </c>
      <c r="L105" s="125"/>
      <c r="N105" s="120">
        <f t="shared" si="34"/>
        <v>0</v>
      </c>
      <c r="O105" s="120">
        <f t="shared" si="35"/>
        <v>0</v>
      </c>
      <c r="P105" s="120" t="str">
        <f t="shared" si="36"/>
        <v>1900/01/00</v>
      </c>
      <c r="Q105" s="120">
        <f t="shared" si="37"/>
        <v>0</v>
      </c>
      <c r="R105" s="120" t="str">
        <f t="shared" si="38"/>
        <v>M</v>
      </c>
      <c r="S105" s="120">
        <f t="shared" si="39"/>
        <v>0</v>
      </c>
      <c r="T105" s="120" t="str">
        <f t="shared" si="40"/>
        <v>0,0,1900/01/00,0,M,0</v>
      </c>
      <c r="V105" s="118" t="str">
        <f t="shared" si="41"/>
        <v>M</v>
      </c>
      <c r="W105" s="118">
        <v>11</v>
      </c>
      <c r="X105" s="130"/>
      <c r="Y105" s="35" t="str">
        <f t="shared" si="43"/>
        <v/>
      </c>
      <c r="Z105" s="41" t="str">
        <f t="shared" si="48"/>
        <v/>
      </c>
      <c r="AA105" s="62" t="str">
        <f t="shared" si="44"/>
        <v/>
      </c>
      <c r="AB105" s="63" t="str">
        <f t="shared" si="45"/>
        <v xml:space="preserve"> </v>
      </c>
      <c r="AC105" s="64" t="str">
        <f t="shared" si="46"/>
        <v/>
      </c>
      <c r="AD105" s="65" t="str">
        <f t="shared" si="47"/>
        <v/>
      </c>
      <c r="AE105" s="83"/>
      <c r="AF105" s="77"/>
      <c r="AG105" s="48"/>
      <c r="AH105" s="48"/>
    </row>
    <row r="106" spans="1:34" ht="18" customHeight="1" x14ac:dyDescent="0.25">
      <c r="A106" s="10"/>
      <c r="B106" s="32"/>
      <c r="C106" s="144" t="s">
        <v>145</v>
      </c>
      <c r="D106" s="22" t="s">
        <v>62</v>
      </c>
      <c r="E106" s="23"/>
      <c r="F106" s="23"/>
      <c r="G106" s="23"/>
      <c r="H106" s="170"/>
      <c r="I106" s="113" t="str">
        <f t="shared" si="49"/>
        <v/>
      </c>
      <c r="J106" s="114" t="str">
        <f t="shared" si="42"/>
        <v/>
      </c>
      <c r="L106" s="125"/>
      <c r="N106" s="120">
        <f t="shared" si="34"/>
        <v>0</v>
      </c>
      <c r="O106" s="120">
        <f t="shared" si="35"/>
        <v>0</v>
      </c>
      <c r="P106" s="120" t="str">
        <f t="shared" si="36"/>
        <v>1900/01/00</v>
      </c>
      <c r="Q106" s="120">
        <f t="shared" si="37"/>
        <v>0</v>
      </c>
      <c r="R106" s="120" t="str">
        <f t="shared" si="38"/>
        <v>F</v>
      </c>
      <c r="S106" s="120">
        <f t="shared" si="39"/>
        <v>0</v>
      </c>
      <c r="T106" s="120" t="str">
        <f t="shared" si="40"/>
        <v>0,0,1900/01/00,0,F,0</v>
      </c>
      <c r="V106" s="118" t="str">
        <f t="shared" si="41"/>
        <v>F</v>
      </c>
      <c r="W106" s="118">
        <v>12</v>
      </c>
      <c r="X106" s="130"/>
      <c r="Y106" s="35" t="str">
        <f t="shared" si="43"/>
        <v/>
      </c>
      <c r="Z106" s="41" t="str">
        <f t="shared" si="48"/>
        <v/>
      </c>
      <c r="AA106" s="62" t="str">
        <f t="shared" si="44"/>
        <v/>
      </c>
      <c r="AB106" s="63" t="str">
        <f t="shared" si="45"/>
        <v xml:space="preserve"> </v>
      </c>
      <c r="AC106" s="64" t="str">
        <f t="shared" si="46"/>
        <v/>
      </c>
      <c r="AD106" s="65" t="str">
        <f t="shared" si="47"/>
        <v/>
      </c>
      <c r="AE106" s="83"/>
      <c r="AF106" s="77"/>
      <c r="AG106" s="48"/>
      <c r="AH106" s="48"/>
    </row>
    <row r="107" spans="1:34" ht="18" customHeight="1" x14ac:dyDescent="0.25">
      <c r="A107" s="10"/>
      <c r="B107" s="32"/>
      <c r="C107" s="143" t="s">
        <v>146</v>
      </c>
      <c r="D107" s="24" t="s">
        <v>63</v>
      </c>
      <c r="E107" s="21"/>
      <c r="F107" s="21"/>
      <c r="G107" s="21"/>
      <c r="H107" s="169"/>
      <c r="I107" s="113" t="str">
        <f t="shared" si="49"/>
        <v/>
      </c>
      <c r="J107" s="114" t="str">
        <f t="shared" si="42"/>
        <v/>
      </c>
      <c r="L107" s="125"/>
      <c r="N107" s="120">
        <f t="shared" si="34"/>
        <v>0</v>
      </c>
      <c r="O107" s="120">
        <f t="shared" si="35"/>
        <v>0</v>
      </c>
      <c r="P107" s="120" t="str">
        <f t="shared" si="36"/>
        <v>1900/01/00</v>
      </c>
      <c r="Q107" s="120">
        <f t="shared" si="37"/>
        <v>0</v>
      </c>
      <c r="R107" s="120" t="str">
        <f t="shared" si="38"/>
        <v>M</v>
      </c>
      <c r="S107" s="120">
        <f t="shared" si="39"/>
        <v>0</v>
      </c>
      <c r="T107" s="120" t="str">
        <f t="shared" si="40"/>
        <v>0,0,1900/01/00,0,M,0</v>
      </c>
      <c r="V107" s="118" t="str">
        <f t="shared" si="41"/>
        <v>M</v>
      </c>
      <c r="W107" s="118">
        <v>12</v>
      </c>
      <c r="X107" s="130"/>
      <c r="Y107" s="35" t="str">
        <f t="shared" si="43"/>
        <v/>
      </c>
      <c r="Z107" s="41" t="str">
        <f t="shared" si="48"/>
        <v/>
      </c>
      <c r="AA107" s="62" t="str">
        <f t="shared" si="44"/>
        <v/>
      </c>
      <c r="AB107" s="63" t="str">
        <f t="shared" si="45"/>
        <v xml:space="preserve"> </v>
      </c>
      <c r="AC107" s="64" t="str">
        <f t="shared" si="46"/>
        <v/>
      </c>
      <c r="AD107" s="65" t="str">
        <f t="shared" si="47"/>
        <v/>
      </c>
      <c r="AE107" s="83"/>
      <c r="AF107" s="77"/>
      <c r="AG107" s="48"/>
      <c r="AH107" s="48"/>
    </row>
    <row r="108" spans="1:34" ht="18" customHeight="1" x14ac:dyDescent="0.25">
      <c r="A108" s="10"/>
      <c r="B108" s="32"/>
      <c r="C108" s="144" t="s">
        <v>147</v>
      </c>
      <c r="D108" s="22" t="s">
        <v>62</v>
      </c>
      <c r="E108" s="21"/>
      <c r="F108" s="21"/>
      <c r="G108" s="21"/>
      <c r="H108" s="169"/>
      <c r="I108" s="113" t="str">
        <f t="shared" si="49"/>
        <v/>
      </c>
      <c r="J108" s="114" t="str">
        <f t="shared" si="42"/>
        <v/>
      </c>
      <c r="L108" s="125"/>
      <c r="N108" s="120">
        <f t="shared" si="34"/>
        <v>0</v>
      </c>
      <c r="O108" s="120">
        <f t="shared" si="35"/>
        <v>0</v>
      </c>
      <c r="P108" s="120" t="str">
        <f t="shared" si="36"/>
        <v>1900/01/00</v>
      </c>
      <c r="Q108" s="120">
        <f t="shared" si="37"/>
        <v>0</v>
      </c>
      <c r="R108" s="120" t="str">
        <f t="shared" si="38"/>
        <v>F</v>
      </c>
      <c r="S108" s="120">
        <f t="shared" si="39"/>
        <v>0</v>
      </c>
      <c r="T108" s="120" t="str">
        <f t="shared" si="40"/>
        <v>0,0,1900/01/00,0,F,0</v>
      </c>
      <c r="V108" s="118" t="str">
        <f t="shared" si="41"/>
        <v>F</v>
      </c>
      <c r="W108" s="118">
        <v>13</v>
      </c>
      <c r="X108" s="130"/>
      <c r="Y108" s="35" t="str">
        <f t="shared" si="43"/>
        <v/>
      </c>
      <c r="Z108" s="41" t="str">
        <f t="shared" si="48"/>
        <v/>
      </c>
      <c r="AA108" s="62" t="str">
        <f t="shared" si="44"/>
        <v/>
      </c>
      <c r="AB108" s="63" t="str">
        <f t="shared" si="45"/>
        <v xml:space="preserve"> </v>
      </c>
      <c r="AC108" s="64" t="str">
        <f t="shared" si="46"/>
        <v/>
      </c>
      <c r="AD108" s="65" t="str">
        <f t="shared" si="47"/>
        <v/>
      </c>
      <c r="AE108" s="83"/>
      <c r="AF108" s="77"/>
      <c r="AG108" s="48"/>
      <c r="AH108" s="48"/>
    </row>
    <row r="109" spans="1:34" ht="18" customHeight="1" x14ac:dyDescent="0.25">
      <c r="A109" s="11"/>
      <c r="B109" s="33"/>
      <c r="C109" s="141" t="s">
        <v>148</v>
      </c>
      <c r="D109" s="25" t="s">
        <v>63</v>
      </c>
      <c r="E109" s="30"/>
      <c r="F109" s="30"/>
      <c r="G109" s="30"/>
      <c r="H109" s="172"/>
      <c r="I109" s="109" t="str">
        <f t="shared" si="49"/>
        <v/>
      </c>
      <c r="J109" s="110" t="str">
        <f t="shared" si="42"/>
        <v/>
      </c>
      <c r="L109" s="125"/>
      <c r="N109" s="120">
        <f t="shared" si="34"/>
        <v>0</v>
      </c>
      <c r="O109" s="120">
        <f t="shared" si="35"/>
        <v>0</v>
      </c>
      <c r="P109" s="120" t="str">
        <f t="shared" si="36"/>
        <v>1900/01/00</v>
      </c>
      <c r="Q109" s="120">
        <f t="shared" si="37"/>
        <v>0</v>
      </c>
      <c r="R109" s="120" t="str">
        <f t="shared" si="38"/>
        <v>M</v>
      </c>
      <c r="S109" s="120">
        <f t="shared" si="39"/>
        <v>0</v>
      </c>
      <c r="T109" s="120" t="str">
        <f t="shared" si="40"/>
        <v>0,0,1900/01/00,0,M,0</v>
      </c>
      <c r="V109" s="118" t="str">
        <f t="shared" si="41"/>
        <v>M</v>
      </c>
      <c r="W109" s="118">
        <v>13</v>
      </c>
      <c r="X109" s="130"/>
      <c r="Y109" s="36" t="str">
        <f t="shared" si="43"/>
        <v/>
      </c>
      <c r="Z109" s="44" t="str">
        <f t="shared" si="48"/>
        <v/>
      </c>
      <c r="AA109" s="71" t="str">
        <f t="shared" si="44"/>
        <v/>
      </c>
      <c r="AB109" s="72" t="str">
        <f t="shared" si="45"/>
        <v xml:space="preserve"> </v>
      </c>
      <c r="AC109" s="73" t="str">
        <f t="shared" si="46"/>
        <v/>
      </c>
      <c r="AD109" s="74" t="str">
        <f t="shared" si="47"/>
        <v/>
      </c>
      <c r="AE109" s="85"/>
      <c r="AF109" s="79"/>
      <c r="AG109" s="50"/>
      <c r="AH109" s="50"/>
    </row>
    <row r="110" spans="1:34" ht="18" customHeight="1" x14ac:dyDescent="0.25">
      <c r="N110" s="120"/>
      <c r="O110" s="120"/>
      <c r="P110" s="120"/>
      <c r="Q110" s="120"/>
      <c r="R110" s="120"/>
      <c r="S110" s="120"/>
      <c r="T110" s="120"/>
    </row>
    <row r="111" spans="1:34" ht="18" customHeight="1" x14ac:dyDescent="0.25">
      <c r="N111" s="120"/>
      <c r="O111" s="120"/>
      <c r="P111" s="120"/>
      <c r="Q111" s="120"/>
      <c r="R111" s="120"/>
      <c r="S111" s="120"/>
      <c r="T111" s="120"/>
    </row>
  </sheetData>
  <sheetProtection algorithmName="SHA-512" hashValue="mI5VYloVtg5tmDtB9E++lz+nadvsQ6oIH6iF2wkAOQhVqgd2vtf8dQ9LTDjwydzeHtkDwvyKuSrlIl1jLqXQSQ==" saltValue="mNEbTeeCgRrMxxoU9KlC7g==" spinCount="100000" sheet="1" selectLockedCells="1"/>
  <dataConsolidate/>
  <mergeCells count="6">
    <mergeCell ref="D1:H2"/>
    <mergeCell ref="Y1:AH2"/>
    <mergeCell ref="Y3:Z3"/>
    <mergeCell ref="A1:C2"/>
    <mergeCell ref="I1:J1"/>
    <mergeCell ref="I2:J2"/>
  </mergeCells>
  <phoneticPr fontId="8" type="noConversion"/>
  <conditionalFormatting sqref="J4:J109">
    <cfRule type="cellIs" dxfId="3" priority="4" operator="equal">
      <formula>"M or F ?"</formula>
    </cfRule>
    <cfRule type="cellIs" dxfId="2" priority="5" operator="equal">
      <formula>""</formula>
    </cfRule>
    <cfRule type="cellIs" dxfId="1" priority="6" operator="equal">
      <formula>"NOT ELIGIBLE"</formula>
    </cfRule>
    <cfRule type="cellIs" dxfId="0" priority="7" operator="equal">
      <formula>"OK"</formula>
    </cfRule>
  </conditionalFormatting>
  <dataValidations count="1">
    <dataValidation type="list" allowBlank="1" showInputMessage="1" showErrorMessage="1" sqref="D1" xr:uid="{00000000-0002-0000-0000-000000000000}">
      <formula1>KJL_clubs_index</formula1>
    </dataValidation>
  </dataValidations>
  <printOptions horizontalCentered="1"/>
  <pageMargins left="0.19685039370078741" right="0.19685039370078741" top="0.39370078740157483" bottom="0.19685039370078741" header="0.19685039370078741" footer="0.19685039370078741"/>
  <pageSetup paperSize="9" scale="78" fitToHeight="2"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DE1128-014D-4210-B4D4-309E0F6E423D}">
  <sheetPr codeName="Sheet2"/>
  <dimension ref="A1:A34"/>
  <sheetViews>
    <sheetView showGridLines="0" showRowColHeaders="0" zoomScale="90" zoomScaleNormal="90" workbookViewId="0"/>
  </sheetViews>
  <sheetFormatPr defaultColWidth="9.140625" defaultRowHeight="15" customHeight="1" x14ac:dyDescent="0.25"/>
  <cols>
    <col min="1" max="1" width="63.85546875" style="106" customWidth="1"/>
    <col min="2" max="2" width="96.42578125" style="106" customWidth="1"/>
    <col min="3" max="16384" width="9.140625" style="106"/>
  </cols>
  <sheetData>
    <row r="1" spans="1:1" ht="15" customHeight="1" x14ac:dyDescent="0.25">
      <c r="A1" s="105" t="str">
        <f>'Team Sheet'!T4</f>
        <v>0,0,1900/01/00,0,F,0</v>
      </c>
    </row>
    <row r="2" spans="1:1" ht="15" customHeight="1" x14ac:dyDescent="0.25">
      <c r="A2" s="105" t="str">
        <f>'Team Sheet'!T5</f>
        <v>0,0,1900/01/00,0,M,0</v>
      </c>
    </row>
    <row r="3" spans="1:1" ht="15" customHeight="1" x14ac:dyDescent="0.25">
      <c r="A3" s="105" t="str">
        <f>'Team Sheet'!T38</f>
        <v>0,0,1900/01/00,0,F,0</v>
      </c>
    </row>
    <row r="4" spans="1:1" ht="15" customHeight="1" x14ac:dyDescent="0.25">
      <c r="A4" s="105" t="str">
        <f>'Team Sheet'!T39</f>
        <v>0,0,1900/01/00,0,M,0</v>
      </c>
    </row>
    <row r="5" spans="1:1" ht="15" customHeight="1" x14ac:dyDescent="0.25">
      <c r="A5" s="105" t="str">
        <f>'Team Sheet'!T40</f>
        <v>0,0,1900/01/00,0,F,0</v>
      </c>
    </row>
    <row r="6" spans="1:1" ht="15" customHeight="1" x14ac:dyDescent="0.25">
      <c r="A6" s="105" t="str">
        <f>'Team Sheet'!T41</f>
        <v>0,0,1900/01/00,0,M,0</v>
      </c>
    </row>
    <row r="7" spans="1:1" ht="15" customHeight="1" x14ac:dyDescent="0.25">
      <c r="A7" s="105" t="str">
        <f>'Team Sheet'!T42</f>
        <v>0,0,1900/01/00,0,F,0</v>
      </c>
    </row>
    <row r="8" spans="1:1" ht="15" customHeight="1" x14ac:dyDescent="0.25">
      <c r="A8" s="105" t="str">
        <f>'Team Sheet'!T43</f>
        <v>0,0,1900/01/00,0,M,0</v>
      </c>
    </row>
    <row r="9" spans="1:1" ht="15" customHeight="1" x14ac:dyDescent="0.25">
      <c r="A9" s="105" t="str">
        <f>'Team Sheet'!T44</f>
        <v>0,0,1900/01/00,0,F,0</v>
      </c>
    </row>
    <row r="10" spans="1:1" ht="15" customHeight="1" x14ac:dyDescent="0.25">
      <c r="A10" s="105" t="str">
        <f>'Team Sheet'!T45</f>
        <v>0,0,1900/01/00,0,M,0</v>
      </c>
    </row>
    <row r="11" spans="1:1" ht="15" customHeight="1" x14ac:dyDescent="0.25">
      <c r="A11" s="105" t="str">
        <f>'Team Sheet'!T46</f>
        <v>0,0,1900/01/00,0,F,0</v>
      </c>
    </row>
    <row r="12" spans="1:1" ht="15" customHeight="1" x14ac:dyDescent="0.25">
      <c r="A12" s="105" t="str">
        <f>'Team Sheet'!T47</f>
        <v>0,0,1900/01/00,0,M,0</v>
      </c>
    </row>
    <row r="13" spans="1:1" ht="15" customHeight="1" x14ac:dyDescent="0.25">
      <c r="A13" s="105" t="str">
        <f>'Team Sheet'!T48</f>
        <v>0,0,1900/01/00,0,F,0</v>
      </c>
    </row>
    <row r="14" spans="1:1" ht="15" customHeight="1" x14ac:dyDescent="0.25">
      <c r="A14" s="105" t="str">
        <f>'Team Sheet'!T49</f>
        <v>0,0,1900/01/00,0,M,0</v>
      </c>
    </row>
    <row r="15" spans="1:1" ht="15" customHeight="1" x14ac:dyDescent="0.25">
      <c r="A15" s="105" t="str">
        <f>'Team Sheet'!T50</f>
        <v>0,0,1900/01/00,0,F,0</v>
      </c>
    </row>
    <row r="16" spans="1:1" ht="15" customHeight="1" x14ac:dyDescent="0.25">
      <c r="A16" s="105" t="str">
        <f>'Team Sheet'!T51</f>
        <v>0,0,1900/01/00,0,M,0</v>
      </c>
    </row>
    <row r="17" spans="1:1" ht="15" customHeight="1" x14ac:dyDescent="0.25">
      <c r="A17" s="105" t="str">
        <f>'Team Sheet'!T52</f>
        <v>0,0,1900/01/00,0,F,0</v>
      </c>
    </row>
    <row r="18" spans="1:1" ht="15" customHeight="1" x14ac:dyDescent="0.25">
      <c r="A18" s="105" t="str">
        <f>'Team Sheet'!T53</f>
        <v>0,0,1900/01/00,0,M,0</v>
      </c>
    </row>
    <row r="19" spans="1:1" ht="15" customHeight="1" x14ac:dyDescent="0.25">
      <c r="A19" s="105" t="str">
        <f>'Team Sheet'!T54</f>
        <v>0,0,1900/01/00,0,F,0</v>
      </c>
    </row>
    <row r="20" spans="1:1" ht="15" customHeight="1" x14ac:dyDescent="0.25">
      <c r="A20" s="105" t="str">
        <f>'Team Sheet'!T55</f>
        <v>0,0,1900/01/00,0,M,0</v>
      </c>
    </row>
    <row r="21" spans="1:1" ht="15" customHeight="1" x14ac:dyDescent="0.25">
      <c r="A21" s="105" t="str">
        <f>'Team Sheet'!T56</f>
        <v>0,0,1900/01/00,0,F,0</v>
      </c>
    </row>
    <row r="22" spans="1:1" ht="15" customHeight="1" x14ac:dyDescent="0.25">
      <c r="A22" s="105" t="str">
        <f>'Team Sheet'!T57</f>
        <v>0,0,1900/01/00,0,M,0</v>
      </c>
    </row>
    <row r="23" spans="1:1" ht="15" customHeight="1" x14ac:dyDescent="0.25">
      <c r="A23" s="105" t="str">
        <f>'Team Sheet'!T58</f>
        <v>0,0,1900/01/00,0,F,0</v>
      </c>
    </row>
    <row r="24" spans="1:1" ht="15" customHeight="1" x14ac:dyDescent="0.25">
      <c r="A24" s="105" t="str">
        <f>'Team Sheet'!T59</f>
        <v>0,0,1900/01/00,0,M,0</v>
      </c>
    </row>
    <row r="25" spans="1:1" ht="15" customHeight="1" x14ac:dyDescent="0.25">
      <c r="A25" s="105" t="str">
        <f>'Team Sheet'!T60</f>
        <v>0,0,1900/01/00,0,F,0</v>
      </c>
    </row>
    <row r="26" spans="1:1" ht="15" customHeight="1" x14ac:dyDescent="0.25">
      <c r="A26" s="105" t="str">
        <f>'Team Sheet'!T61</f>
        <v>0,0,1900/01/00,0,M,0</v>
      </c>
    </row>
    <row r="27" spans="1:1" ht="15" customHeight="1" x14ac:dyDescent="0.25">
      <c r="A27" s="105" t="str">
        <f>'Team Sheet'!T62</f>
        <v>0,0,1900/01/00,0,F,0</v>
      </c>
    </row>
    <row r="28" spans="1:1" ht="15" customHeight="1" x14ac:dyDescent="0.25">
      <c r="A28" s="105" t="str">
        <f>'Team Sheet'!T63</f>
        <v>0,0,1900/01/00,0,M,0</v>
      </c>
    </row>
    <row r="29" spans="1:1" ht="15" customHeight="1" x14ac:dyDescent="0.25">
      <c r="A29" s="105" t="str">
        <f>'Team Sheet'!T64</f>
        <v>0,0,1900/01/00,0,F,0</v>
      </c>
    </row>
    <row r="30" spans="1:1" ht="15" customHeight="1" x14ac:dyDescent="0.25">
      <c r="A30" s="105" t="str">
        <f>'Team Sheet'!T65</f>
        <v>0,0,1900/01/00,0,M,0</v>
      </c>
    </row>
    <row r="31" spans="1:1" ht="15" customHeight="1" x14ac:dyDescent="0.25">
      <c r="A31" s="105" t="str">
        <f>'Team Sheet'!T66</f>
        <v>0,0,1900/01/00,0,F,0</v>
      </c>
    </row>
    <row r="32" spans="1:1" ht="15" customHeight="1" x14ac:dyDescent="0.25">
      <c r="A32" s="105" t="str">
        <f>'Team Sheet'!T67</f>
        <v>0,0,1900/01/00,0,M,0</v>
      </c>
    </row>
    <row r="33" spans="1:1" ht="15" customHeight="1" x14ac:dyDescent="0.25">
      <c r="A33" s="105" t="str">
        <f>'Team Sheet'!T68</f>
        <v>0,0,1900/01/00,0,F,0</v>
      </c>
    </row>
    <row r="34" spans="1:1" ht="15" customHeight="1" x14ac:dyDescent="0.25">
      <c r="A34" s="105" t="str">
        <f>'Team Sheet'!T69</f>
        <v>0,0,1900/01/00,0,M,0</v>
      </c>
    </row>
  </sheetData>
  <sheetProtection algorithmName="SHA-512" hashValue="JJKU46iPC6NlTfNoxu6OWDuBrKq6qyAHyN/z2tgkmDzS9+yxuvxa6xf+O8de8vqbyPZUJ80OrXw/+EX0dznvag==" saltValue="/Bh8/u6GhqGkIgHdzw2TNQ==" spinCount="100000" sheet="1" objects="1" scenarios="1"/>
  <phoneticPr fontId="8" type="noConversion"/>
  <pageMargins left="0.7" right="0.7" top="0.75" bottom="0.75" header="0.3" footer="0.3"/>
  <pageSetup paperSize="9" orientation="portrait" horizontalDpi="4294967293"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53"/>
  <sheetViews>
    <sheetView showGridLines="0" zoomScale="90" zoomScaleNormal="90" workbookViewId="0"/>
  </sheetViews>
  <sheetFormatPr defaultRowHeight="15" x14ac:dyDescent="0.25"/>
  <cols>
    <col min="1" max="1" width="35.85546875" bestFit="1" customWidth="1"/>
    <col min="2" max="2" width="6.140625" bestFit="1" customWidth="1"/>
    <col min="3" max="3" width="7.140625" bestFit="1" customWidth="1"/>
    <col min="4" max="4" width="9.28515625" customWidth="1"/>
    <col min="5" max="5" width="18.28515625" bestFit="1" customWidth="1"/>
    <col min="6" max="6" width="9.140625" customWidth="1"/>
    <col min="7" max="7" width="31.5703125" bestFit="1" customWidth="1"/>
    <col min="8" max="8" width="12.28515625" bestFit="1" customWidth="1"/>
    <col min="11" max="11" width="13.42578125" bestFit="1" customWidth="1"/>
  </cols>
  <sheetData>
    <row r="1" spans="1:11" x14ac:dyDescent="0.25">
      <c r="A1" s="148" t="s">
        <v>159</v>
      </c>
      <c r="B1" s="148" t="s">
        <v>75</v>
      </c>
      <c r="C1" s="148" t="s">
        <v>76</v>
      </c>
      <c r="D1" s="148" t="s">
        <v>72</v>
      </c>
      <c r="E1" s="148" t="s">
        <v>87</v>
      </c>
    </row>
    <row r="2" spans="1:11" x14ac:dyDescent="0.25">
      <c r="A2" s="148" t="s">
        <v>73</v>
      </c>
      <c r="B2" s="145"/>
      <c r="C2" s="145"/>
      <c r="D2" s="145"/>
      <c r="E2" s="145"/>
    </row>
    <row r="3" spans="1:11" x14ac:dyDescent="0.25">
      <c r="A3" s="145" t="s">
        <v>28</v>
      </c>
      <c r="B3" s="145" t="s">
        <v>29</v>
      </c>
      <c r="C3" s="145" t="s">
        <v>18</v>
      </c>
      <c r="D3" s="145" t="s">
        <v>19</v>
      </c>
      <c r="E3" s="145" t="s">
        <v>14</v>
      </c>
      <c r="G3" s="131" t="s">
        <v>101</v>
      </c>
      <c r="H3" s="131" t="s">
        <v>102</v>
      </c>
      <c r="I3" s="131" t="s">
        <v>18</v>
      </c>
      <c r="J3" s="131" t="s">
        <v>19</v>
      </c>
      <c r="K3" s="131" t="s">
        <v>103</v>
      </c>
    </row>
    <row r="4" spans="1:11" x14ac:dyDescent="0.25">
      <c r="A4" s="145" t="s">
        <v>88</v>
      </c>
      <c r="B4" s="145" t="s">
        <v>39</v>
      </c>
      <c r="C4" s="145" t="s">
        <v>23</v>
      </c>
      <c r="D4" s="145" t="s">
        <v>19</v>
      </c>
      <c r="E4" s="145" t="s">
        <v>40</v>
      </c>
      <c r="G4" s="131" t="s">
        <v>95</v>
      </c>
      <c r="H4" s="131" t="s">
        <v>96</v>
      </c>
      <c r="I4" s="131" t="s">
        <v>18</v>
      </c>
      <c r="J4" s="131" t="s">
        <v>19</v>
      </c>
      <c r="K4" s="131" t="s">
        <v>97</v>
      </c>
    </row>
    <row r="5" spans="1:11" x14ac:dyDescent="0.25">
      <c r="A5" s="145" t="s">
        <v>89</v>
      </c>
      <c r="B5" s="145" t="s">
        <v>41</v>
      </c>
      <c r="C5" s="145" t="s">
        <v>23</v>
      </c>
      <c r="D5" s="145" t="s">
        <v>19</v>
      </c>
      <c r="E5" s="145" t="s">
        <v>11</v>
      </c>
      <c r="G5" s="131" t="s">
        <v>59</v>
      </c>
      <c r="H5" s="131" t="s">
        <v>60</v>
      </c>
      <c r="I5" s="131" t="s">
        <v>18</v>
      </c>
      <c r="J5" s="131" t="s">
        <v>19</v>
      </c>
      <c r="K5" s="131" t="s">
        <v>61</v>
      </c>
    </row>
    <row r="6" spans="1:11" x14ac:dyDescent="0.25">
      <c r="A6" s="145" t="s">
        <v>42</v>
      </c>
      <c r="B6" s="145" t="s">
        <v>43</v>
      </c>
      <c r="C6" s="145" t="s">
        <v>18</v>
      </c>
      <c r="D6" s="145" t="s">
        <v>19</v>
      </c>
      <c r="E6" s="145" t="s">
        <v>12</v>
      </c>
      <c r="G6" s="131" t="s">
        <v>106</v>
      </c>
      <c r="H6" s="131" t="s">
        <v>104</v>
      </c>
      <c r="I6" s="131" t="s">
        <v>18</v>
      </c>
      <c r="J6" s="131" t="s">
        <v>19</v>
      </c>
      <c r="K6" s="131" t="s">
        <v>105</v>
      </c>
    </row>
    <row r="7" spans="1:11" x14ac:dyDescent="0.25">
      <c r="A7" s="145" t="s">
        <v>21</v>
      </c>
      <c r="B7" s="145" t="s">
        <v>22</v>
      </c>
      <c r="C7" s="145" t="s">
        <v>23</v>
      </c>
      <c r="D7" s="145" t="s">
        <v>19</v>
      </c>
      <c r="E7" s="145" t="s">
        <v>10</v>
      </c>
      <c r="G7" s="131" t="s">
        <v>98</v>
      </c>
      <c r="H7" s="131" t="s">
        <v>99</v>
      </c>
      <c r="I7" s="131" t="s">
        <v>18</v>
      </c>
      <c r="J7" s="131" t="s">
        <v>19</v>
      </c>
      <c r="K7" s="131" t="s">
        <v>100</v>
      </c>
    </row>
    <row r="8" spans="1:11" x14ac:dyDescent="0.25">
      <c r="A8" s="145" t="s">
        <v>44</v>
      </c>
      <c r="B8" s="145" t="s">
        <v>45</v>
      </c>
      <c r="C8" s="145" t="s">
        <v>18</v>
      </c>
      <c r="D8" s="145" t="s">
        <v>19</v>
      </c>
      <c r="E8" s="145" t="s">
        <v>16</v>
      </c>
    </row>
    <row r="9" spans="1:11" x14ac:dyDescent="0.25">
      <c r="A9" s="145" t="s">
        <v>77</v>
      </c>
      <c r="B9" s="145" t="s">
        <v>33</v>
      </c>
      <c r="C9" s="145" t="s">
        <v>18</v>
      </c>
      <c r="D9" s="145" t="s">
        <v>19</v>
      </c>
      <c r="E9" s="145" t="s">
        <v>34</v>
      </c>
    </row>
    <row r="10" spans="1:11" x14ac:dyDescent="0.25">
      <c r="A10" s="145" t="s">
        <v>46</v>
      </c>
      <c r="B10" s="145" t="s">
        <v>47</v>
      </c>
      <c r="C10" s="145" t="s">
        <v>18</v>
      </c>
      <c r="D10" s="145" t="s">
        <v>19</v>
      </c>
      <c r="E10" s="145" t="s">
        <v>48</v>
      </c>
    </row>
    <row r="11" spans="1:11" x14ac:dyDescent="0.25">
      <c r="A11" s="145" t="s">
        <v>49</v>
      </c>
      <c r="B11" s="145" t="s">
        <v>50</v>
      </c>
      <c r="C11" s="145" t="s">
        <v>23</v>
      </c>
      <c r="D11" s="145" t="s">
        <v>19</v>
      </c>
      <c r="E11" s="145" t="s">
        <v>51</v>
      </c>
    </row>
    <row r="12" spans="1:11" x14ac:dyDescent="0.25">
      <c r="A12" s="145" t="s">
        <v>78</v>
      </c>
      <c r="B12" s="145" t="s">
        <v>52</v>
      </c>
      <c r="C12" s="145" t="s">
        <v>18</v>
      </c>
      <c r="D12" s="145" t="s">
        <v>19</v>
      </c>
      <c r="E12" s="145" t="s">
        <v>53</v>
      </c>
    </row>
    <row r="13" spans="1:11" x14ac:dyDescent="0.25">
      <c r="A13" s="145" t="s">
        <v>54</v>
      </c>
      <c r="B13" s="145" t="s">
        <v>55</v>
      </c>
      <c r="C13" s="145" t="s">
        <v>23</v>
      </c>
      <c r="D13" s="145" t="s">
        <v>19</v>
      </c>
      <c r="E13" s="145" t="s">
        <v>56</v>
      </c>
    </row>
    <row r="14" spans="1:11" x14ac:dyDescent="0.25">
      <c r="A14" s="145" t="s">
        <v>57</v>
      </c>
      <c r="B14" s="145" t="s">
        <v>58</v>
      </c>
      <c r="C14" s="145" t="s">
        <v>18</v>
      </c>
      <c r="D14" s="145" t="s">
        <v>19</v>
      </c>
      <c r="E14" s="145" t="s">
        <v>15</v>
      </c>
    </row>
    <row r="15" spans="1:11" x14ac:dyDescent="0.25">
      <c r="A15" s="145" t="s">
        <v>37</v>
      </c>
      <c r="B15" s="145" t="s">
        <v>38</v>
      </c>
      <c r="C15" s="145" t="s">
        <v>18</v>
      </c>
      <c r="D15" s="145" t="s">
        <v>19</v>
      </c>
      <c r="E15" s="145" t="s">
        <v>37</v>
      </c>
    </row>
    <row r="16" spans="1:11" x14ac:dyDescent="0.25">
      <c r="A16" s="145" t="s">
        <v>13</v>
      </c>
      <c r="B16" s="145" t="s">
        <v>35</v>
      </c>
      <c r="C16" s="145" t="s">
        <v>23</v>
      </c>
      <c r="D16" s="145" t="s">
        <v>19</v>
      </c>
      <c r="E16" s="145" t="s">
        <v>36</v>
      </c>
    </row>
    <row r="17" spans="1:6" x14ac:dyDescent="0.25">
      <c r="A17" s="145" t="s">
        <v>74</v>
      </c>
      <c r="B17" s="145" t="s">
        <v>24</v>
      </c>
      <c r="C17" s="145" t="s">
        <v>18</v>
      </c>
      <c r="D17" s="145" t="s">
        <v>19</v>
      </c>
      <c r="E17" s="145" t="s">
        <v>25</v>
      </c>
    </row>
    <row r="18" spans="1:6" x14ac:dyDescent="0.25">
      <c r="A18" s="145" t="s">
        <v>30</v>
      </c>
      <c r="B18" s="145" t="s">
        <v>31</v>
      </c>
      <c r="C18" s="145" t="s">
        <v>23</v>
      </c>
      <c r="D18" s="145" t="s">
        <v>19</v>
      </c>
      <c r="E18" s="145" t="s">
        <v>32</v>
      </c>
    </row>
    <row r="19" spans="1:6" x14ac:dyDescent="0.25">
      <c r="A19" s="145" t="s">
        <v>93</v>
      </c>
      <c r="B19" s="145" t="s">
        <v>26</v>
      </c>
      <c r="C19" s="145" t="s">
        <v>18</v>
      </c>
      <c r="D19" s="145" t="s">
        <v>19</v>
      </c>
      <c r="E19" s="145" t="s">
        <v>27</v>
      </c>
    </row>
    <row r="20" spans="1:6" x14ac:dyDescent="0.25">
      <c r="A20" s="145" t="s">
        <v>160</v>
      </c>
      <c r="B20" s="145" t="s">
        <v>161</v>
      </c>
      <c r="C20" s="145" t="s">
        <v>18</v>
      </c>
      <c r="D20" s="145" t="s">
        <v>19</v>
      </c>
      <c r="E20" s="145" t="s">
        <v>162</v>
      </c>
    </row>
    <row r="21" spans="1:6" x14ac:dyDescent="0.25">
      <c r="A21" s="145" t="s">
        <v>157</v>
      </c>
      <c r="B21" s="145" t="s">
        <v>17</v>
      </c>
      <c r="C21" s="145" t="s">
        <v>18</v>
      </c>
      <c r="D21" s="145" t="s">
        <v>19</v>
      </c>
      <c r="E21" s="145" t="s">
        <v>20</v>
      </c>
      <c r="F21" s="2"/>
    </row>
    <row r="22" spans="1:6" x14ac:dyDescent="0.25">
      <c r="A22" s="145" t="s">
        <v>90</v>
      </c>
      <c r="B22" s="145" t="s">
        <v>91</v>
      </c>
      <c r="C22" s="145" t="s">
        <v>18</v>
      </c>
      <c r="D22" s="145" t="s">
        <v>19</v>
      </c>
      <c r="E22" s="145" t="s">
        <v>92</v>
      </c>
    </row>
    <row r="23" spans="1:6" x14ac:dyDescent="0.25">
      <c r="F23" s="1"/>
    </row>
    <row r="24" spans="1:6" x14ac:dyDescent="0.25">
      <c r="F24" s="1"/>
    </row>
    <row r="25" spans="1:6" x14ac:dyDescent="0.25">
      <c r="A25" s="1"/>
      <c r="B25" s="1"/>
      <c r="C25" s="1"/>
      <c r="D25" s="1"/>
      <c r="E25" s="1"/>
    </row>
    <row r="26" spans="1:6" x14ac:dyDescent="0.25">
      <c r="A26" s="1"/>
      <c r="B26" s="1"/>
      <c r="C26" s="1"/>
      <c r="D26" s="1"/>
      <c r="E26" s="1"/>
    </row>
    <row r="27" spans="1:6" x14ac:dyDescent="0.25">
      <c r="A27" s="1"/>
      <c r="B27" s="1"/>
      <c r="C27" s="1"/>
      <c r="D27" s="1"/>
      <c r="E27" s="1"/>
    </row>
    <row r="28" spans="1:6" x14ac:dyDescent="0.25">
      <c r="F28" s="1"/>
    </row>
    <row r="29" spans="1:6" x14ac:dyDescent="0.25">
      <c r="F29" s="1"/>
    </row>
    <row r="31" spans="1:6" x14ac:dyDescent="0.25">
      <c r="A31" s="1"/>
      <c r="B31" s="1"/>
      <c r="C31" s="1"/>
      <c r="D31" s="1"/>
      <c r="E31" s="1"/>
    </row>
    <row r="32" spans="1:6" x14ac:dyDescent="0.25">
      <c r="A32" s="1"/>
      <c r="B32" s="1"/>
      <c r="C32" s="1"/>
      <c r="D32" s="1"/>
      <c r="E32" s="1"/>
    </row>
    <row r="38" spans="1:6" x14ac:dyDescent="0.25">
      <c r="F38" s="1"/>
    </row>
    <row r="39" spans="1:6" x14ac:dyDescent="0.25">
      <c r="F39" s="1"/>
    </row>
    <row r="40" spans="1:6" x14ac:dyDescent="0.25">
      <c r="F40" s="1"/>
    </row>
    <row r="41" spans="1:6" x14ac:dyDescent="0.25">
      <c r="A41" s="1"/>
      <c r="B41" s="1"/>
      <c r="C41" s="1"/>
      <c r="D41" s="1"/>
      <c r="E41" s="1"/>
      <c r="F41" s="1"/>
    </row>
    <row r="42" spans="1:6" x14ac:dyDescent="0.25">
      <c r="A42" s="1"/>
      <c r="B42" s="1"/>
      <c r="C42" s="1"/>
      <c r="D42" s="1"/>
      <c r="E42" s="1"/>
    </row>
    <row r="43" spans="1:6" x14ac:dyDescent="0.25">
      <c r="A43" s="1"/>
      <c r="B43" s="1"/>
      <c r="C43" s="1"/>
      <c r="D43" s="1"/>
      <c r="E43" s="1"/>
    </row>
    <row r="44" spans="1:6" x14ac:dyDescent="0.25">
      <c r="A44" s="1"/>
      <c r="B44" s="1"/>
      <c r="C44" s="1"/>
      <c r="D44" s="1"/>
      <c r="E44" s="1"/>
      <c r="F44" s="1"/>
    </row>
    <row r="45" spans="1:6" x14ac:dyDescent="0.25">
      <c r="F45" s="1"/>
    </row>
    <row r="47" spans="1:6" x14ac:dyDescent="0.25">
      <c r="A47" s="1"/>
      <c r="B47" s="1"/>
      <c r="C47" s="1"/>
      <c r="D47" s="1"/>
      <c r="E47" s="1"/>
    </row>
    <row r="48" spans="1:6" x14ac:dyDescent="0.25">
      <c r="A48" s="1"/>
      <c r="B48" s="1"/>
      <c r="C48" s="1"/>
      <c r="D48" s="1"/>
      <c r="E48" s="1"/>
    </row>
    <row r="50" spans="1:6" x14ac:dyDescent="0.25">
      <c r="F50" s="1"/>
    </row>
    <row r="53" spans="1:6" x14ac:dyDescent="0.25">
      <c r="A53" s="1"/>
      <c r="B53" s="1"/>
      <c r="C53" s="1"/>
      <c r="D53" s="1"/>
      <c r="E53" s="1"/>
    </row>
  </sheetData>
  <sheetProtection algorithmName="SHA-512" hashValue="62OCkYDmvirEIT2wh1uNZD59T1EBYAzXhk4yHYiJE7vxFt31k+r/5D2h6Lrpgu+SmPfObAWvtaDXot8pDhC/+A==" saltValue="iZY/0hYOx5pWcQQX4r2uqg==" spinCount="100000" sheet="1" selectLockedCells="1"/>
  <sortState xmlns:xlrd2="http://schemas.microsoft.com/office/spreadsheetml/2017/richdata2" ref="A3:E22">
    <sortCondition ref="A3:A22"/>
  </sortState>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Team Sheet</vt:lpstr>
      <vt:lpstr>Rankings Validation</vt:lpstr>
      <vt:lpstr>Clubs and codes</vt:lpstr>
      <vt:lpstr>KJL_clubs</vt:lpstr>
      <vt:lpstr>KJL_clubs_index</vt:lpstr>
      <vt:lpstr>'Team Sheet'!Print_Area</vt:lpstr>
      <vt:lpstr>'Team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Carole</dc:creator>
  <cp:lastModifiedBy>Carole Murphy</cp:lastModifiedBy>
  <cp:lastPrinted>2025-02-05T19:21:10Z</cp:lastPrinted>
  <dcterms:created xsi:type="dcterms:W3CDTF">2006-09-16T00:00:00Z</dcterms:created>
  <dcterms:modified xsi:type="dcterms:W3CDTF">2026-02-21T10:17:09Z</dcterms:modified>
</cp:coreProperties>
</file>